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5"/>
  <workbookPr codeName="ThisWorkbook"/>
  <mc:AlternateContent xmlns:mc="http://schemas.openxmlformats.org/markup-compatibility/2006">
    <mc:Choice Requires="x15">
      <x15ac:absPath xmlns:x15ac="http://schemas.microsoft.com/office/spreadsheetml/2010/11/ac" url="C:\Users\gallowan\Downloads\"/>
    </mc:Choice>
  </mc:AlternateContent>
  <xr:revisionPtr revIDLastSave="0" documentId="8_{5B395B75-6FB2-49C8-ACD2-04B473C09891}" xr6:coauthVersionLast="36" xr6:coauthVersionMax="36" xr10:uidLastSave="{00000000-0000-0000-0000-000000000000}"/>
  <bookViews>
    <workbookView xWindow="32760" yWindow="32760" windowWidth="14376" windowHeight="8148" firstSheet="2" activeTab="2"/>
  </bookViews>
  <sheets>
    <sheet name="Calculations" sheetId="7" state="hidden" r:id="rId1"/>
    <sheet name="Mileage Chart" sheetId="6" state="hidden" r:id="rId2"/>
    <sheet name="MILEAGE" sheetId="5" r:id="rId3"/>
  </sheets>
  <definedNames>
    <definedName name="AB">#REF!</definedName>
    <definedName name="cl">#REF!</definedName>
    <definedName name="CL.1">#REF!</definedName>
    <definedName name="CL.Dest1">#REF!</definedName>
    <definedName name="CLDest1">#REF!</definedName>
    <definedName name="COLDest1">#REF!</definedName>
    <definedName name="DC">#REF!</definedName>
    <definedName name="_xlnm.Print_Area" localSheetId="2">MILEAGE!$A$1:$M$36</definedName>
    <definedName name="ROWDest1">#REF!</definedName>
    <definedName name="rw">#REF!</definedName>
    <definedName name="temp">#REF!</definedName>
    <definedName name="yrmp">#REF!</definedName>
  </definedNames>
  <calcPr calcId="191029"/>
</workbook>
</file>

<file path=xl/calcChain.xml><?xml version="1.0" encoding="utf-8"?>
<calcChain xmlns="http://schemas.openxmlformats.org/spreadsheetml/2006/main">
  <c r="K11" i="5" l="1"/>
  <c r="L11" i="5"/>
  <c r="K12" i="5"/>
  <c r="L12" i="5"/>
  <c r="K13" i="5"/>
  <c r="L13" i="5"/>
  <c r="K9" i="5"/>
  <c r="L9" i="5" s="1"/>
  <c r="K10" i="5"/>
  <c r="L10" i="5"/>
  <c r="K14" i="5"/>
  <c r="L14" i="5"/>
  <c r="K15" i="5"/>
  <c r="L15" i="5"/>
  <c r="K16" i="5"/>
  <c r="L16" i="5"/>
  <c r="K17" i="5"/>
  <c r="L17" i="5"/>
  <c r="K18" i="5"/>
  <c r="L18" i="5"/>
  <c r="K19" i="5"/>
  <c r="L19" i="5"/>
  <c r="K20" i="5"/>
  <c r="L20" i="5"/>
  <c r="K21" i="5"/>
  <c r="L21" i="5"/>
  <c r="K22" i="5"/>
  <c r="L22" i="5"/>
  <c r="K23" i="5"/>
  <c r="L23" i="5"/>
  <c r="K24" i="5"/>
  <c r="L24" i="5"/>
  <c r="K25" i="5"/>
  <c r="L25" i="5"/>
  <c r="K26" i="5"/>
  <c r="L26" i="5"/>
  <c r="E27" i="5"/>
  <c r="F27" i="5"/>
  <c r="G27" i="5"/>
  <c r="H27" i="5"/>
  <c r="I27" i="5"/>
  <c r="J5" i="6"/>
  <c r="E10" i="6"/>
  <c r="I5" i="6"/>
  <c r="E9" i="6"/>
  <c r="E8" i="6"/>
  <c r="H7" i="7"/>
  <c r="H8" i="7"/>
  <c r="H9" i="7"/>
  <c r="H10" i="7"/>
  <c r="H11" i="7"/>
  <c r="H12" i="7"/>
  <c r="H13" i="7"/>
  <c r="H14" i="7"/>
  <c r="H6" i="7"/>
  <c r="H15" i="7"/>
  <c r="J11" i="6"/>
  <c r="K9" i="6"/>
  <c r="K10" i="6"/>
  <c r="K11" i="6"/>
  <c r="K1" i="6"/>
  <c r="J1" i="6"/>
  <c r="I1" i="6"/>
  <c r="H1" i="6"/>
  <c r="G1" i="6"/>
  <c r="F1" i="6"/>
  <c r="E1" i="6"/>
  <c r="D1" i="6"/>
  <c r="C1" i="6"/>
  <c r="K2" i="6"/>
  <c r="K3" i="6"/>
  <c r="K4" i="6"/>
  <c r="K5" i="6"/>
  <c r="K6" i="6"/>
  <c r="K7" i="6"/>
  <c r="K8" i="6"/>
  <c r="C11" i="6"/>
  <c r="D11" i="6"/>
  <c r="E11" i="6"/>
  <c r="F11" i="6"/>
  <c r="G11" i="6"/>
  <c r="H11" i="6"/>
  <c r="I11" i="6"/>
  <c r="B1" i="6"/>
  <c r="L19" i="7"/>
  <c r="K19" i="7"/>
  <c r="C25" i="7"/>
  <c r="G30" i="7"/>
  <c r="C21" i="7"/>
  <c r="G29" i="7"/>
  <c r="C17" i="7"/>
  <c r="C16" i="7"/>
  <c r="G28" i="7"/>
  <c r="C12" i="7"/>
  <c r="C13" i="7"/>
  <c r="G27" i="7"/>
  <c r="C9" i="7"/>
  <c r="C8" i="7"/>
  <c r="C5" i="7"/>
  <c r="C4" i="7"/>
  <c r="E5" i="7"/>
  <c r="C24" i="7"/>
  <c r="C20" i="7"/>
  <c r="D14" i="7"/>
  <c r="E11" i="7"/>
  <c r="E10" i="7"/>
  <c r="E9" i="7"/>
  <c r="E8" i="7"/>
  <c r="E7" i="7"/>
  <c r="E6" i="7"/>
  <c r="B11" i="6"/>
  <c r="G25" i="7"/>
  <c r="G26" i="7"/>
  <c r="J27" i="5"/>
  <c r="R2" i="6"/>
  <c r="R3" i="6"/>
  <c r="R4" i="6"/>
  <c r="R5" i="6"/>
  <c r="R6" i="6"/>
  <c r="R7" i="6"/>
  <c r="R8" i="6"/>
  <c r="R9" i="6"/>
  <c r="R10" i="6"/>
  <c r="R11" i="6"/>
  <c r="R12" i="6"/>
  <c r="R13" i="6"/>
  <c r="R14" i="6"/>
  <c r="R15" i="6"/>
  <c r="R16" i="6"/>
  <c r="R17" i="6"/>
  <c r="C18" i="6"/>
  <c r="D18" i="6"/>
  <c r="E18" i="6"/>
  <c r="F18" i="6"/>
  <c r="G18" i="6"/>
  <c r="H18" i="6"/>
  <c r="I18" i="6"/>
  <c r="J18" i="6"/>
  <c r="K18" i="6"/>
  <c r="L18" i="6"/>
  <c r="M18" i="6"/>
  <c r="N18" i="6"/>
  <c r="O18" i="6"/>
  <c r="P18" i="6"/>
  <c r="Q18" i="6"/>
  <c r="R18" i="6"/>
  <c r="K27" i="5" l="1"/>
  <c r="L27" i="5" s="1"/>
</calcChain>
</file>

<file path=xl/sharedStrings.xml><?xml version="1.0" encoding="utf-8"?>
<sst xmlns="http://schemas.openxmlformats.org/spreadsheetml/2006/main" count="114" uniqueCount="96">
  <si>
    <t>Start</t>
  </si>
  <si>
    <t>Dest 1</t>
  </si>
  <si>
    <t>Dest 2</t>
  </si>
  <si>
    <t>Dest 3</t>
  </si>
  <si>
    <t>column</t>
  </si>
  <si>
    <t>row</t>
  </si>
  <si>
    <t>location</t>
  </si>
  <si>
    <t>mileage</t>
  </si>
  <si>
    <t>Source</t>
  </si>
  <si>
    <t>dest 1</t>
  </si>
  <si>
    <t>Start -&gt; Dest 1</t>
  </si>
  <si>
    <t>Dest 1 -&gt; Dest 2</t>
  </si>
  <si>
    <t>dest 2</t>
  </si>
  <si>
    <t>dest 3</t>
  </si>
  <si>
    <t>dest 4</t>
  </si>
  <si>
    <t>dest 5</t>
  </si>
  <si>
    <t>Final</t>
  </si>
  <si>
    <t>start</t>
  </si>
  <si>
    <t>Miles Start -&gt; Dest 1</t>
  </si>
  <si>
    <t>Miles Dest1 -&gt; Dest2</t>
  </si>
  <si>
    <t>Miles Dest2 -&gt; Dest3</t>
  </si>
  <si>
    <t>Dest 2 -&gt; Dest 3</t>
  </si>
  <si>
    <t>Dest 4</t>
  </si>
  <si>
    <t>Dest 5</t>
  </si>
  <si>
    <t>Dest 6</t>
  </si>
  <si>
    <t>Miles Dest3 -&gt; Dest4</t>
  </si>
  <si>
    <t>Dest 3 -&gt; Dest 4</t>
  </si>
  <si>
    <t>Dest 4 -&gt; Dest 5</t>
  </si>
  <si>
    <t>Dest 5 -&gt; Dest 6</t>
  </si>
  <si>
    <t xml:space="preserve"> </t>
  </si>
  <si>
    <t>Date</t>
  </si>
  <si>
    <t>Purpose of Trip</t>
  </si>
  <si>
    <t>I hereby Certify under penalty of perjury that this is true and correct claim for necessary expenses incurred by me and that no payment has been received by me on account thereof.</t>
  </si>
  <si>
    <t>Miles Dest4 -&gt; Dest5</t>
  </si>
  <si>
    <t>Miles Dest5 -&gt; Dest6</t>
  </si>
  <si>
    <t>Special</t>
  </si>
  <si>
    <t>Destination</t>
  </si>
  <si>
    <t>Time</t>
  </si>
  <si>
    <t>Depart</t>
  </si>
  <si>
    <t>Return</t>
  </si>
  <si>
    <t>B</t>
  </si>
  <si>
    <t>L</t>
  </si>
  <si>
    <t>D</t>
  </si>
  <si>
    <t>Other Exp.</t>
  </si>
  <si>
    <t>Mileage</t>
  </si>
  <si>
    <t>Amt.</t>
  </si>
  <si>
    <t>Total Expenses</t>
  </si>
  <si>
    <t>Per Diem</t>
  </si>
  <si>
    <t>Lodging</t>
  </si>
  <si>
    <t>Claimant Name (Print)</t>
  </si>
  <si>
    <t>Month/Year</t>
  </si>
  <si>
    <t>Claimant Signature</t>
  </si>
  <si>
    <t>Title</t>
  </si>
  <si>
    <t>Dept. Head Approval</t>
  </si>
  <si>
    <t xml:space="preserve">Totals  </t>
  </si>
  <si>
    <t>For Business Services Only</t>
  </si>
  <si>
    <t>Taxable Fringe Benefit</t>
  </si>
  <si>
    <t>Accounts Payable Reimbursemant</t>
  </si>
  <si>
    <t>Total Travel</t>
  </si>
  <si>
    <t>Please include details of any of the "Other Expense" Column</t>
  </si>
  <si>
    <t>Amount</t>
  </si>
  <si>
    <t>Description</t>
  </si>
  <si>
    <t>Travel Budget Number</t>
  </si>
  <si>
    <t>Additional Budget Number</t>
  </si>
  <si>
    <t>TOTAL CLAIM</t>
  </si>
  <si>
    <t>Amounts</t>
  </si>
  <si>
    <t>January</t>
  </si>
  <si>
    <t>February</t>
  </si>
  <si>
    <t>March</t>
  </si>
  <si>
    <t>April</t>
  </si>
  <si>
    <t>May</t>
  </si>
  <si>
    <t>June</t>
  </si>
  <si>
    <t>July</t>
  </si>
  <si>
    <t>August</t>
  </si>
  <si>
    <t>September</t>
  </si>
  <si>
    <t>October</t>
  </si>
  <si>
    <t>November</t>
  </si>
  <si>
    <t>December</t>
  </si>
  <si>
    <t>Month 1</t>
  </si>
  <si>
    <t>Month 2</t>
  </si>
  <si>
    <t>Month Info</t>
  </si>
  <si>
    <t>Year</t>
  </si>
  <si>
    <t>Day</t>
  </si>
  <si>
    <t>Increment</t>
  </si>
  <si>
    <t>Woodland Public Schools</t>
  </si>
  <si>
    <t>Rate =</t>
  </si>
  <si>
    <t>Yale</t>
  </si>
  <si>
    <t>WIS</t>
  </si>
  <si>
    <t>ESD 112</t>
  </si>
  <si>
    <t>Portland Convention Center</t>
  </si>
  <si>
    <t>Microsoft Learn center</t>
  </si>
  <si>
    <t>KRWL</t>
  </si>
  <si>
    <t>WPS</t>
  </si>
  <si>
    <t>WMS</t>
  </si>
  <si>
    <t>WHS</t>
  </si>
  <si>
    <t>Travel Expense Claim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</si>
</sst>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mmmm\ d\,\ yyyy"/>
    <numFmt numFmtId="166" formatCode="_(&quot;$&quot;* #,##0.000_);_(&quot;$&quot;* \(#,##0.000\);_(&quot;$&quot;* &quot;-&quot;???_);_(@_)"/>
    <numFmt numFmtId="167" formatCode="[$-409]h:mm\ AM/PM;@"/>
  </numFmts>
  <fonts count="20" x14ac:knownFonts="1">
    <font>
      <sz val="10"/>
      <name val="Arial"/>
    </font>
    <font>
      <sz val="10"/>
      <name val="Arial"/>
      <family val="2"/>
    </font>
    <font>
      <sz val="10"/>
      <name val="Arial"/>
      <family val="2"/>
    </font>
    <font>
      <u/>
      <sz val="10"/>
      <name val="Arial"/>
      <family val="2"/>
    </font>
    <font>
      <b/>
      <sz val="20"/>
      <name val="Arial"/>
      <family val="2"/>
    </font>
    <font>
      <b/>
      <sz val="10"/>
      <name val="Arial"/>
      <family val="2"/>
    </font>
    <font>
      <sz val="8"/>
      <name val="Arial"/>
      <family val="2"/>
    </font>
    <font>
      <b/>
      <sz val="11"/>
      <name val="Arial"/>
      <family val="2"/>
    </font>
    <font>
      <sz val="10"/>
      <name val="Arial"/>
      <family val="2"/>
    </font>
    <font>
      <sz val="10"/>
      <name val="Arial Narrow"/>
      <family val="2"/>
    </font>
    <font>
      <sz val="10"/>
      <color indexed="8"/>
      <name val="Arial"/>
      <family val="2"/>
    </font>
    <font>
      <sz val="14"/>
      <name val="Arial Black"/>
      <family val="2"/>
    </font>
    <font>
      <sz val="18"/>
      <name val="Arial Black"/>
      <family val="2"/>
    </font>
    <font>
      <b/>
      <sz val="8"/>
      <name val="Arial"/>
      <family val="2"/>
    </font>
    <font>
      <b/>
      <u/>
      <sz val="10"/>
      <name val="Arial"/>
      <family val="2"/>
    </font>
    <font>
      <b/>
      <sz val="14"/>
      <name val="Arial"/>
      <family val="2"/>
    </font>
    <font>
      <i/>
      <sz val="10"/>
      <name val="Arial"/>
      <family val="2"/>
    </font>
    <font>
      <sz val="10"/>
      <color indexed="22"/>
      <name val="Arial"/>
      <family val="2"/>
    </font>
    <font>
      <sz val="10"/>
      <color indexed="8"/>
      <name val="Verdana"/>
      <family val="2"/>
    </font>
    <font>
      <sz val="8"/>
      <name val="Arial"/>
      <family val="2"/>
    </font>
  </fonts>
  <fills count="5">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22"/>
        <bgColor indexed="64"/>
      </patternFill>
    </fill>
  </fills>
  <borders count="18">
    <border>
      <left/>
      <right/>
      <top/>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4">
    <xf numFmtId="0" fontId="0" fillId="0" borderId="0" xfId="0"/>
    <xf numFmtId="164" fontId="0" fillId="0" borderId="0" xfId="0" applyNumberFormat="1"/>
    <xf numFmtId="4" fontId="0" fillId="0" borderId="0" xfId="0" applyNumberFormat="1"/>
    <xf numFmtId="165" fontId="5" fillId="0" borderId="0" xfId="0" applyNumberFormat="1" applyFont="1" applyBorder="1" applyAlignment="1">
      <alignment horizontal="center"/>
    </xf>
    <xf numFmtId="0" fontId="0" fillId="0" borderId="0" xfId="0" applyFill="1"/>
    <xf numFmtId="0" fontId="0" fillId="0" borderId="0" xfId="0" applyBorder="1"/>
    <xf numFmtId="14" fontId="0" fillId="0" borderId="0" xfId="0" applyNumberFormat="1"/>
    <xf numFmtId="0" fontId="0" fillId="2" borderId="0" xfId="0" applyFill="1" applyBorder="1" applyAlignment="1">
      <alignment textRotation="90" wrapText="1" shrinkToFit="1"/>
    </xf>
    <xf numFmtId="0" fontId="3" fillId="0" borderId="0" xfId="0" applyFont="1" applyBorder="1"/>
    <xf numFmtId="0" fontId="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right"/>
    </xf>
    <xf numFmtId="0" fontId="2" fillId="0" borderId="0" xfId="0" applyFont="1" applyBorder="1"/>
    <xf numFmtId="0" fontId="0" fillId="0" borderId="0" xfId="0" quotePrefix="1" applyBorder="1"/>
    <xf numFmtId="0" fontId="8" fillId="0" borderId="0" xfId="0" applyFont="1" applyFill="1"/>
    <xf numFmtId="0" fontId="0" fillId="0" borderId="0" xfId="0" applyFill="1" applyBorder="1"/>
    <xf numFmtId="44" fontId="1" fillId="0" borderId="1" xfId="1" applyFill="1" applyBorder="1"/>
    <xf numFmtId="0" fontId="1" fillId="0" borderId="1" xfId="1" applyNumberFormat="1" applyFill="1" applyBorder="1"/>
    <xf numFmtId="164" fontId="0" fillId="0" borderId="0" xfId="0" applyNumberFormat="1" applyFill="1"/>
    <xf numFmtId="0" fontId="10" fillId="3" borderId="0" xfId="0" applyFont="1" applyFill="1" applyBorder="1" applyAlignment="1">
      <alignment textRotation="90" wrapText="1" shrinkToFit="1"/>
    </xf>
    <xf numFmtId="0" fontId="0" fillId="0" borderId="0" xfId="0" applyFill="1" applyAlignment="1">
      <alignment horizontal="left"/>
    </xf>
    <xf numFmtId="14" fontId="0" fillId="0" borderId="0" xfId="0" applyNumberFormat="1" applyFill="1" applyAlignment="1">
      <alignment horizontal="left" wrapText="1"/>
    </xf>
    <xf numFmtId="14" fontId="0" fillId="0" borderId="2" xfId="0" applyNumberFormat="1" applyBorder="1" applyAlignment="1">
      <alignment horizontal="left" wrapText="1"/>
    </xf>
    <xf numFmtId="0" fontId="5" fillId="0" borderId="3" xfId="0" applyFont="1" applyBorder="1"/>
    <xf numFmtId="164" fontId="0" fillId="0" borderId="0" xfId="0" applyNumberFormat="1" applyAlignment="1"/>
    <xf numFmtId="4" fontId="0" fillId="0" borderId="0" xfId="0" applyNumberFormat="1" applyAlignment="1"/>
    <xf numFmtId="0" fontId="0" fillId="0" borderId="2" xfId="0" applyBorder="1" applyAlignment="1"/>
    <xf numFmtId="0" fontId="0" fillId="0" borderId="0" xfId="0" applyBorder="1" applyAlignment="1"/>
    <xf numFmtId="164" fontId="0" fillId="0" borderId="0" xfId="0" applyNumberFormat="1" applyFill="1" applyAlignment="1"/>
    <xf numFmtId="0" fontId="0" fillId="0" borderId="0" xfId="0" applyFill="1" applyAlignment="1"/>
    <xf numFmtId="164" fontId="6" fillId="0" borderId="0" xfId="0" applyNumberFormat="1" applyFont="1"/>
    <xf numFmtId="164" fontId="0" fillId="0" borderId="0" xfId="0" applyNumberFormat="1" applyFill="1" applyBorder="1" applyAlignment="1"/>
    <xf numFmtId="164" fontId="0" fillId="0" borderId="0" xfId="0" applyNumberFormat="1" applyFill="1" applyBorder="1" applyAlignment="1">
      <alignment horizontal="center"/>
    </xf>
    <xf numFmtId="14" fontId="0" fillId="0" borderId="0" xfId="0" applyNumberFormat="1" applyFill="1" applyBorder="1" applyAlignment="1">
      <alignment horizontal="left"/>
    </xf>
    <xf numFmtId="0" fontId="0" fillId="0" borderId="0" xfId="0" applyFill="1" applyBorder="1" applyAlignment="1">
      <alignment horizontal="center"/>
    </xf>
    <xf numFmtId="0" fontId="5" fillId="0" borderId="0" xfId="0" applyFont="1" applyBorder="1" applyAlignment="1"/>
    <xf numFmtId="4" fontId="5" fillId="0" borderId="0" xfId="0" applyNumberFormat="1" applyFont="1" applyBorder="1" applyAlignment="1">
      <alignment horizontal="left"/>
    </xf>
    <xf numFmtId="4" fontId="5" fillId="0" borderId="0" xfId="0" applyNumberFormat="1" applyFont="1" applyBorder="1" applyAlignment="1"/>
    <xf numFmtId="164" fontId="5" fillId="0" borderId="0" xfId="0" applyNumberFormat="1" applyFont="1" applyBorder="1" applyAlignment="1"/>
    <xf numFmtId="4" fontId="0" fillId="0" borderId="0" xfId="0" applyNumberFormat="1" applyBorder="1" applyAlignment="1"/>
    <xf numFmtId="14" fontId="6" fillId="0" borderId="4" xfId="0" applyNumberFormat="1" applyFont="1" applyFill="1" applyBorder="1" applyAlignment="1">
      <alignment horizontal="center" wrapText="1"/>
    </xf>
    <xf numFmtId="14" fontId="13" fillId="0" borderId="0" xfId="0" applyNumberFormat="1" applyFont="1" applyAlignment="1"/>
    <xf numFmtId="0" fontId="6" fillId="0" borderId="0" xfId="0" applyFont="1" applyAlignment="1"/>
    <xf numFmtId="14" fontId="13" fillId="0" borderId="2" xfId="0" applyNumberFormat="1" applyFont="1" applyBorder="1" applyAlignment="1">
      <alignment horizontal="left" wrapText="1"/>
    </xf>
    <xf numFmtId="0" fontId="13" fillId="0" borderId="0" xfId="0" applyFont="1"/>
    <xf numFmtId="0" fontId="13" fillId="0" borderId="2" xfId="0" applyFont="1" applyBorder="1" applyAlignment="1"/>
    <xf numFmtId="0" fontId="6" fillId="0" borderId="0" xfId="0" applyNumberFormat="1" applyFont="1" applyFill="1"/>
    <xf numFmtId="0" fontId="6" fillId="0" borderId="0" xfId="0" applyFont="1" applyFill="1"/>
    <xf numFmtId="44" fontId="1" fillId="0" borderId="5" xfId="1" applyFill="1" applyBorder="1"/>
    <xf numFmtId="0" fontId="13" fillId="0" borderId="5" xfId="0" applyFont="1" applyFill="1" applyBorder="1"/>
    <xf numFmtId="14" fontId="0" fillId="0" borderId="6" xfId="0" applyNumberFormat="1" applyFill="1" applyBorder="1" applyAlignment="1">
      <alignment horizontal="right"/>
    </xf>
    <xf numFmtId="0" fontId="0" fillId="0" borderId="7" xfId="0" applyFill="1" applyBorder="1" applyAlignment="1">
      <alignment horizontal="right"/>
    </xf>
    <xf numFmtId="0" fontId="0" fillId="0" borderId="7" xfId="0" applyBorder="1" applyAlignment="1">
      <alignment horizontal="right"/>
    </xf>
    <xf numFmtId="0" fontId="7" fillId="0" borderId="8" xfId="0" applyFont="1" applyFill="1" applyBorder="1" applyAlignment="1">
      <alignment horizontal="right"/>
    </xf>
    <xf numFmtId="0" fontId="16" fillId="0" borderId="0" xfId="0" applyFont="1" applyBorder="1"/>
    <xf numFmtId="0" fontId="16" fillId="0" borderId="0" xfId="0" applyFont="1"/>
    <xf numFmtId="0" fontId="10" fillId="3" borderId="9" xfId="0" applyFont="1" applyFill="1" applyBorder="1" applyAlignment="1">
      <alignment wrapText="1" shrinkToFit="1"/>
    </xf>
    <xf numFmtId="0" fontId="17" fillId="4" borderId="0" xfId="0" applyFont="1" applyFill="1" applyBorder="1" applyAlignment="1">
      <alignment wrapText="1" shrinkToFit="1"/>
    </xf>
    <xf numFmtId="0" fontId="2" fillId="2" borderId="0" xfId="0" applyFont="1" applyFill="1" applyBorder="1" applyAlignment="1">
      <alignment wrapText="1" shrinkToFit="1"/>
    </xf>
    <xf numFmtId="0" fontId="2" fillId="0" borderId="0" xfId="0" applyFont="1" applyBorder="1" applyAlignment="1">
      <alignment wrapText="1" shrinkToFit="1"/>
    </xf>
    <xf numFmtId="0" fontId="2" fillId="0" borderId="0" xfId="0" applyFont="1"/>
    <xf numFmtId="0" fontId="2" fillId="0" borderId="0" xfId="0" applyFont="1" applyFill="1" applyBorder="1"/>
    <xf numFmtId="0" fontId="2" fillId="0" borderId="0" xfId="0" applyFont="1" applyFill="1" applyBorder="1" applyAlignment="1">
      <alignment horizontal="left"/>
    </xf>
    <xf numFmtId="0" fontId="2" fillId="0" borderId="0" xfId="0" applyFont="1" applyFill="1"/>
    <xf numFmtId="0" fontId="0" fillId="0" borderId="0" xfId="0" applyAlignment="1">
      <alignment horizontal="center"/>
    </xf>
    <xf numFmtId="166" fontId="0" fillId="0" borderId="10" xfId="1" applyNumberFormat="1" applyFont="1" applyBorder="1"/>
    <xf numFmtId="0" fontId="10" fillId="0" borderId="0" xfId="0" applyFont="1"/>
    <xf numFmtId="0" fontId="18" fillId="0" borderId="0" xfId="0" applyFont="1"/>
    <xf numFmtId="44" fontId="0" fillId="0" borderId="5" xfId="1" applyFont="1" applyFill="1" applyBorder="1"/>
    <xf numFmtId="14" fontId="0" fillId="0" borderId="0" xfId="0" applyNumberFormat="1" applyFill="1" applyBorder="1" applyAlignment="1">
      <alignment horizontal="center"/>
    </xf>
    <xf numFmtId="14" fontId="0" fillId="0" borderId="4" xfId="0" applyNumberFormat="1" applyFill="1" applyBorder="1" applyProtection="1">
      <protection locked="0"/>
    </xf>
    <xf numFmtId="0" fontId="0" fillId="0" borderId="4" xfId="0" applyFill="1" applyBorder="1" applyAlignment="1" applyProtection="1">
      <alignment shrinkToFit="1"/>
      <protection locked="0"/>
    </xf>
    <xf numFmtId="167" fontId="0" fillId="0" borderId="4" xfId="0" applyNumberFormat="1" applyFill="1" applyBorder="1" applyProtection="1">
      <protection locked="0"/>
    </xf>
    <xf numFmtId="0" fontId="0" fillId="0" borderId="4" xfId="0" applyFill="1" applyBorder="1" applyProtection="1">
      <protection locked="0"/>
    </xf>
    <xf numFmtId="44" fontId="0" fillId="0" borderId="4" xfId="1" applyFont="1" applyFill="1" applyBorder="1" applyProtection="1">
      <protection locked="0"/>
    </xf>
    <xf numFmtId="0" fontId="9" fillId="0" borderId="4" xfId="0" applyFont="1" applyFill="1" applyBorder="1" applyAlignment="1" applyProtection="1">
      <alignment horizontal="left" shrinkToFit="1"/>
      <protection locked="0"/>
    </xf>
    <xf numFmtId="14" fontId="0" fillId="0" borderId="4" xfId="0" applyNumberFormat="1" applyFill="1" applyBorder="1" applyAlignment="1" applyProtection="1">
      <alignment horizontal="center"/>
      <protection locked="0"/>
    </xf>
    <xf numFmtId="167" fontId="0" fillId="0" borderId="4" xfId="0" quotePrefix="1" applyNumberFormat="1" applyFill="1" applyBorder="1" applyProtection="1">
      <protection locked="0"/>
    </xf>
    <xf numFmtId="14" fontId="19" fillId="0" borderId="4" xfId="0" quotePrefix="1" applyNumberFormat="1" applyFont="1" applyFill="1" applyBorder="1" applyAlignment="1" applyProtection="1">
      <alignment horizontal="left" wrapText="1"/>
      <protection locked="0"/>
    </xf>
    <xf numFmtId="44" fontId="0" fillId="0" borderId="4" xfId="1" applyFont="1" applyFill="1" applyBorder="1" applyAlignment="1" applyProtection="1">
      <alignment horizontal="left" wrapText="1"/>
      <protection locked="0"/>
    </xf>
    <xf numFmtId="164" fontId="0" fillId="0" borderId="4" xfId="0" quotePrefix="1" applyNumberFormat="1" applyFill="1" applyBorder="1" applyAlignment="1" applyProtection="1">
      <protection locked="0"/>
    </xf>
    <xf numFmtId="44" fontId="0" fillId="0" borderId="4" xfId="1" applyFont="1" applyFill="1" applyBorder="1" applyAlignment="1" applyProtection="1">
      <protection locked="0"/>
    </xf>
    <xf numFmtId="164" fontId="0" fillId="0" borderId="4" xfId="0" applyNumberFormat="1" applyFill="1" applyBorder="1" applyAlignment="1" applyProtection="1">
      <protection locked="0"/>
    </xf>
    <xf numFmtId="164" fontId="0" fillId="0" borderId="11" xfId="0" applyNumberFormat="1" applyBorder="1" applyAlignment="1">
      <alignment horizontal="center" wrapText="1"/>
    </xf>
    <xf numFmtId="44" fontId="0" fillId="0" borderId="12" xfId="1" applyFont="1" applyFill="1" applyBorder="1" applyProtection="1">
      <protection locked="0"/>
    </xf>
    <xf numFmtId="0" fontId="0" fillId="0" borderId="4" xfId="0" applyFill="1" applyBorder="1"/>
    <xf numFmtId="0" fontId="0" fillId="0" borderId="10" xfId="0" applyBorder="1" applyAlignment="1">
      <alignment wrapText="1"/>
    </xf>
    <xf numFmtId="164" fontId="0" fillId="0" borderId="11" xfId="0" applyNumberFormat="1" applyBorder="1" applyAlignment="1">
      <alignment wrapText="1"/>
    </xf>
    <xf numFmtId="0" fontId="0" fillId="0" borderId="11" xfId="0" applyBorder="1" applyAlignment="1">
      <alignment horizontal="center" vertical="top" wrapText="1"/>
    </xf>
    <xf numFmtId="4" fontId="0" fillId="0" borderId="11" xfId="0" applyNumberFormat="1" applyBorder="1" applyAlignment="1">
      <alignment horizontal="center" vertical="top" wrapText="1"/>
    </xf>
    <xf numFmtId="14" fontId="0" fillId="0" borderId="13" xfId="0" applyNumberFormat="1" applyFill="1" applyBorder="1" applyAlignment="1" applyProtection="1">
      <alignment horizontal="center"/>
      <protection locked="0"/>
    </xf>
    <xf numFmtId="0" fontId="0" fillId="0" borderId="13" xfId="0" applyFill="1" applyBorder="1" applyAlignment="1" applyProtection="1">
      <alignment shrinkToFit="1"/>
      <protection locked="0"/>
    </xf>
    <xf numFmtId="0" fontId="0" fillId="0" borderId="13" xfId="0" applyFill="1" applyBorder="1" applyProtection="1">
      <protection locked="0"/>
    </xf>
    <xf numFmtId="0" fontId="0" fillId="0" borderId="14" xfId="0" applyFill="1" applyBorder="1" applyProtection="1">
      <protection locked="0"/>
    </xf>
    <xf numFmtId="44" fontId="0" fillId="0" borderId="15" xfId="1" applyFont="1" applyFill="1" applyBorder="1" applyProtection="1">
      <protection locked="0"/>
    </xf>
    <xf numFmtId="0" fontId="9" fillId="0" borderId="13" xfId="0" applyFont="1" applyFill="1" applyBorder="1" applyAlignment="1" applyProtection="1">
      <alignment horizontal="left" shrinkToFit="1"/>
      <protection locked="0"/>
    </xf>
    <xf numFmtId="14" fontId="0" fillId="0" borderId="11" xfId="0" applyNumberFormat="1" applyFill="1" applyBorder="1" applyProtection="1">
      <protection locked="0"/>
    </xf>
    <xf numFmtId="0" fontId="0" fillId="0" borderId="11" xfId="0" applyFill="1" applyBorder="1" applyAlignment="1" applyProtection="1">
      <alignment shrinkToFit="1"/>
      <protection locked="0"/>
    </xf>
    <xf numFmtId="167" fontId="0" fillId="0" borderId="11" xfId="0" applyNumberFormat="1" applyFill="1" applyBorder="1" applyProtection="1">
      <protection locked="0"/>
    </xf>
    <xf numFmtId="0" fontId="0" fillId="0" borderId="11" xfId="0" applyFill="1" applyBorder="1" applyProtection="1">
      <protection locked="0"/>
    </xf>
    <xf numFmtId="44" fontId="0" fillId="0" borderId="11" xfId="1" applyFont="1" applyFill="1" applyBorder="1" applyProtection="1">
      <protection locked="0"/>
    </xf>
    <xf numFmtId="0" fontId="9" fillId="0" borderId="11" xfId="0" applyFont="1" applyFill="1" applyBorder="1" applyAlignment="1" applyProtection="1">
      <alignment horizontal="left" shrinkToFit="1"/>
      <protection locked="0"/>
    </xf>
    <xf numFmtId="164" fontId="0" fillId="0" borderId="0" xfId="0" applyNumberFormat="1" applyFill="1" applyBorder="1" applyAlignment="1" applyProtection="1">
      <alignment horizontal="center"/>
      <protection locked="0"/>
    </xf>
    <xf numFmtId="0" fontId="0" fillId="0" borderId="0" xfId="0" applyAlignment="1" applyProtection="1">
      <protection locked="0"/>
    </xf>
    <xf numFmtId="0" fontId="0" fillId="0" borderId="0" xfId="0" applyFill="1" applyBorder="1" applyAlignment="1" applyProtection="1">
      <alignment horizontal="center"/>
      <protection locked="0"/>
    </xf>
    <xf numFmtId="164" fontId="0" fillId="0" borderId="16" xfId="0" applyNumberFormat="1" applyFill="1" applyBorder="1" applyAlignment="1" applyProtection="1">
      <alignment horizontal="center"/>
      <protection locked="0"/>
    </xf>
    <xf numFmtId="164" fontId="0" fillId="0" borderId="9" xfId="0" applyNumberFormat="1" applyFill="1" applyBorder="1" applyAlignment="1" applyProtection="1">
      <alignment horizontal="center"/>
      <protection locked="0"/>
    </xf>
    <xf numFmtId="164" fontId="0" fillId="0" borderId="17" xfId="0" applyNumberFormat="1" applyFill="1" applyBorder="1" applyAlignment="1" applyProtection="1">
      <alignment horizontal="center"/>
      <protection locked="0"/>
    </xf>
    <xf numFmtId="14" fontId="6" fillId="4" borderId="16" xfId="0" applyNumberFormat="1" applyFont="1" applyFill="1" applyBorder="1" applyAlignment="1">
      <alignment horizontal="left"/>
    </xf>
    <xf numFmtId="14" fontId="6" fillId="4" borderId="17" xfId="0" applyNumberFormat="1" applyFont="1" applyFill="1" applyBorder="1" applyAlignment="1">
      <alignment horizontal="left"/>
    </xf>
    <xf numFmtId="0" fontId="0" fillId="4" borderId="16" xfId="0" applyFill="1" applyBorder="1" applyAlignment="1">
      <alignment horizontal="center"/>
    </xf>
    <xf numFmtId="0" fontId="0" fillId="4" borderId="9" xfId="0" applyFill="1" applyBorder="1" applyAlignment="1">
      <alignment horizontal="center"/>
    </xf>
    <xf numFmtId="0" fontId="0" fillId="4" borderId="17" xfId="0" applyFill="1" applyBorder="1" applyAlignment="1">
      <alignment horizontal="center"/>
    </xf>
    <xf numFmtId="14" fontId="15" fillId="0" borderId="2" xfId="0" applyNumberFormat="1" applyFont="1" applyBorder="1" applyAlignment="1" applyProtection="1">
      <alignment horizontal="center" vertical="center"/>
      <protection locked="0"/>
    </xf>
    <xf numFmtId="0" fontId="4" fillId="0" borderId="2" xfId="0" applyFont="1" applyBorder="1" applyAlignment="1">
      <alignment horizontal="center" vertical="center"/>
    </xf>
    <xf numFmtId="14" fontId="5" fillId="0" borderId="2" xfId="0" quotePrefix="1" applyNumberFormat="1" applyFont="1" applyBorder="1" applyAlignment="1" applyProtection="1">
      <alignment horizontal="center" wrapText="1"/>
      <protection locked="0"/>
    </xf>
    <xf numFmtId="14" fontId="5" fillId="0" borderId="2" xfId="0" applyNumberFormat="1" applyFont="1" applyBorder="1" applyAlignment="1" applyProtection="1">
      <alignment horizontal="center" wrapText="1"/>
      <protection locked="0"/>
    </xf>
    <xf numFmtId="1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6" fillId="0" borderId="2" xfId="0" applyFont="1" applyBorder="1" applyAlignment="1">
      <alignment horizontal="center"/>
    </xf>
    <xf numFmtId="14" fontId="13" fillId="0" borderId="2" xfId="0" applyNumberFormat="1" applyFont="1" applyBorder="1" applyAlignment="1" applyProtection="1">
      <alignment horizontal="center" wrapText="1"/>
      <protection locked="0"/>
    </xf>
    <xf numFmtId="164" fontId="11" fillId="0" borderId="0" xfId="0" applyNumberFormat="1" applyFont="1" applyAlignment="1">
      <alignment horizontal="center"/>
    </xf>
    <xf numFmtId="0" fontId="0" fillId="0" borderId="11" xfId="0" applyBorder="1" applyAlignment="1">
      <alignment horizontal="center" wrapText="1"/>
    </xf>
    <xf numFmtId="0" fontId="0" fillId="0" borderId="13" xfId="0" applyBorder="1" applyAlignment="1">
      <alignment horizontal="center" wrapText="1"/>
    </xf>
    <xf numFmtId="0" fontId="12" fillId="0" borderId="0" xfId="0" applyFont="1" applyAlignment="1">
      <alignment horizontal="center"/>
    </xf>
    <xf numFmtId="164" fontId="6" fillId="0" borderId="0" xfId="0" applyNumberFormat="1" applyFont="1" applyAlignment="1">
      <alignment horizontal="left" vertical="center" wrapText="1" indent="1"/>
    </xf>
    <xf numFmtId="164" fontId="6" fillId="0" borderId="2" xfId="0" applyNumberFormat="1" applyFont="1" applyBorder="1" applyAlignment="1">
      <alignment horizontal="left" vertical="center" wrapText="1" indent="1"/>
    </xf>
    <xf numFmtId="14" fontId="13" fillId="0" borderId="2" xfId="0" applyNumberFormat="1" applyFont="1" applyBorder="1" applyAlignment="1">
      <alignment horizontal="left" wrapText="1"/>
    </xf>
    <xf numFmtId="14" fontId="0" fillId="0" borderId="11" xfId="0" applyNumberFormat="1" applyBorder="1" applyAlignment="1">
      <alignment horizontal="center" wrapText="1"/>
    </xf>
    <xf numFmtId="14" fontId="0" fillId="0" borderId="13" xfId="0" applyNumberFormat="1" applyBorder="1" applyAlignment="1">
      <alignment horizontal="center" wrapText="1"/>
    </xf>
    <xf numFmtId="164" fontId="0" fillId="0" borderId="11" xfId="0" applyNumberFormat="1" applyBorder="1" applyAlignment="1">
      <alignment horizontal="center" wrapText="1"/>
    </xf>
    <xf numFmtId="164" fontId="0" fillId="0" borderId="13" xfId="0" applyNumberFormat="1" applyBorder="1" applyAlignment="1">
      <alignment horizontal="center" wrapText="1"/>
    </xf>
    <xf numFmtId="14" fontId="0" fillId="0" borderId="16" xfId="0" applyNumberFormat="1" applyBorder="1" applyAlignment="1">
      <alignment horizontal="center" wrapText="1"/>
    </xf>
    <xf numFmtId="14" fontId="0" fillId="0" borderId="9" xfId="0" applyNumberFormat="1" applyBorder="1" applyAlignment="1">
      <alignment horizontal="center" wrapText="1"/>
    </xf>
    <xf numFmtId="14" fontId="0" fillId="0" borderId="17" xfId="0" applyNumberFormat="1" applyBorder="1" applyAlignment="1">
      <alignment horizontal="center" wrapText="1"/>
    </xf>
    <xf numFmtId="14" fontId="6" fillId="0" borderId="16" xfId="0" applyNumberFormat="1" applyFont="1" applyFill="1" applyBorder="1" applyAlignment="1">
      <alignment horizontal="center" wrapText="1"/>
    </xf>
    <xf numFmtId="14" fontId="6" fillId="0" borderId="9" xfId="0" applyNumberFormat="1" applyFont="1" applyFill="1" applyBorder="1" applyAlignment="1">
      <alignment horizontal="center" wrapText="1"/>
    </xf>
    <xf numFmtId="14" fontId="6" fillId="0" borderId="17" xfId="0" applyNumberFormat="1" applyFont="1" applyFill="1" applyBorder="1" applyAlignment="1">
      <alignment horizontal="center" wrapText="1"/>
    </xf>
    <xf numFmtId="14" fontId="0" fillId="4" borderId="16" xfId="0" applyNumberFormat="1" applyFill="1" applyBorder="1" applyAlignment="1">
      <alignment horizontal="center"/>
    </xf>
    <xf numFmtId="14" fontId="0" fillId="4" borderId="9" xfId="0" applyNumberFormat="1" applyFill="1" applyBorder="1" applyAlignment="1">
      <alignment horizontal="center"/>
    </xf>
    <xf numFmtId="14" fontId="0" fillId="4" borderId="17" xfId="0" applyNumberFormat="1" applyFill="1" applyBorder="1" applyAlignment="1">
      <alignment horizontal="center"/>
    </xf>
    <xf numFmtId="0" fontId="14" fillId="4" borderId="16" xfId="0" applyFont="1" applyFill="1" applyBorder="1" applyAlignment="1">
      <alignment horizontal="center"/>
    </xf>
    <xf numFmtId="0" fontId="14" fillId="4" borderId="9" xfId="0" applyFont="1" applyFill="1" applyBorder="1" applyAlignment="1">
      <alignment horizontal="center"/>
    </xf>
    <xf numFmtId="0" fontId="14" fillId="4" borderId="17"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34</xdr:row>
      <xdr:rowOff>99060</xdr:rowOff>
    </xdr:from>
    <xdr:to>
      <xdr:col>12</xdr:col>
      <xdr:colOff>693420</xdr:colOff>
      <xdr:row>34</xdr:row>
      <xdr:rowOff>99060</xdr:rowOff>
    </xdr:to>
    <xdr:sp macro="" textlink="">
      <xdr:nvSpPr>
        <xdr:cNvPr id="1349" name="Line 4">
          <a:extLst>
            <a:ext uri="{FF2B5EF4-FFF2-40B4-BE49-F238E27FC236}">
              <a16:creationId xmlns:a16="http://schemas.microsoft.com/office/drawing/2014/main" id="{C7023100-863F-4404-98CD-78D2921D6B78}"/>
            </a:ext>
          </a:extLst>
        </xdr:cNvPr>
        <xdr:cNvSpPr>
          <a:spLocks noChangeShapeType="1"/>
        </xdr:cNvSpPr>
      </xdr:nvSpPr>
      <xdr:spPr bwMode="auto">
        <a:xfrm>
          <a:off x="7231380" y="6431280"/>
          <a:ext cx="19888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1211580</xdr:colOff>
      <xdr:row>34</xdr:row>
      <xdr:rowOff>106680</xdr:rowOff>
    </xdr:from>
    <xdr:to>
      <xdr:col>5</xdr:col>
      <xdr:colOff>76200</xdr:colOff>
      <xdr:row>34</xdr:row>
      <xdr:rowOff>106680</xdr:rowOff>
    </xdr:to>
    <xdr:sp macro="" textlink="">
      <xdr:nvSpPr>
        <xdr:cNvPr id="1350" name="Line 5">
          <a:extLst>
            <a:ext uri="{FF2B5EF4-FFF2-40B4-BE49-F238E27FC236}">
              <a16:creationId xmlns:a16="http://schemas.microsoft.com/office/drawing/2014/main" id="{AC6CCFD9-DAD3-4E27-8AF2-E9E2B202A33D}"/>
            </a:ext>
          </a:extLst>
        </xdr:cNvPr>
        <xdr:cNvSpPr>
          <a:spLocks noChangeShapeType="1"/>
        </xdr:cNvSpPr>
      </xdr:nvSpPr>
      <xdr:spPr bwMode="auto">
        <a:xfrm>
          <a:off x="1927860" y="6438900"/>
          <a:ext cx="25679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T30"/>
  <sheetViews>
    <sheetView workbookViewId="0">
      <selection activeCell="G16" sqref="G16"/>
    </sheetView>
  </sheetViews>
  <sheetFormatPr defaultRowHeight="13.2" x14ac:dyDescent="0.25"/>
  <cols>
    <col min="10" max="10" width="10" customWidth="1"/>
  </cols>
  <sheetData>
    <row r="2" spans="1:20" x14ac:dyDescent="0.25">
      <c r="A2" s="5"/>
      <c r="B2" s="5"/>
      <c r="C2" s="5"/>
      <c r="D2" s="5"/>
      <c r="E2" s="5"/>
      <c r="F2" s="5"/>
      <c r="G2" s="5"/>
      <c r="H2" s="5"/>
      <c r="I2" s="5"/>
    </row>
    <row r="3" spans="1:20" x14ac:dyDescent="0.25">
      <c r="A3" s="8" t="s">
        <v>10</v>
      </c>
      <c r="B3" s="5"/>
      <c r="C3" s="5"/>
      <c r="D3" s="5"/>
      <c r="E3" s="5"/>
      <c r="F3" s="5"/>
      <c r="G3" s="5"/>
      <c r="H3" s="5"/>
    </row>
    <row r="4" spans="1:20" x14ac:dyDescent="0.25">
      <c r="A4" s="5" t="s">
        <v>0</v>
      </c>
      <c r="B4" s="5" t="s">
        <v>4</v>
      </c>
      <c r="C4" s="5" t="str">
        <f>CHAR(64+F13)</f>
        <v>C</v>
      </c>
      <c r="D4" s="5"/>
      <c r="E4" s="9" t="s">
        <v>6</v>
      </c>
      <c r="F4" s="9" t="s">
        <v>7</v>
      </c>
      <c r="G4" s="5"/>
      <c r="H4" s="5"/>
      <c r="J4" t="s">
        <v>80</v>
      </c>
    </row>
    <row r="5" spans="1:20" x14ac:dyDescent="0.25">
      <c r="A5" s="5" t="s">
        <v>1</v>
      </c>
      <c r="B5" s="5" t="s">
        <v>5</v>
      </c>
      <c r="C5" s="10">
        <f>F14</f>
        <v>1</v>
      </c>
      <c r="D5" s="11" t="s">
        <v>17</v>
      </c>
      <c r="E5" s="5" t="str">
        <f t="shared" ref="E5:E11" si="0">INDEX($H$5:$H$22,F13)</f>
        <v>WMS</v>
      </c>
      <c r="F5" s="5"/>
      <c r="G5" s="5">
        <v>1</v>
      </c>
      <c r="H5" s="12" t="s">
        <v>29</v>
      </c>
      <c r="J5">
        <v>1</v>
      </c>
      <c r="K5" t="s">
        <v>66</v>
      </c>
      <c r="R5">
        <v>1</v>
      </c>
    </row>
    <row r="6" spans="1:20" x14ac:dyDescent="0.25">
      <c r="A6" s="5"/>
      <c r="B6" s="5"/>
      <c r="C6" s="5"/>
      <c r="D6" s="5">
        <v>1</v>
      </c>
      <c r="E6" s="5" t="str">
        <f t="shared" si="0"/>
        <v xml:space="preserve"> </v>
      </c>
      <c r="F6" s="5"/>
      <c r="G6" s="5">
        <v>2</v>
      </c>
      <c r="H6" s="5" t="str">
        <f>'Mileage Chart'!A2</f>
        <v>WPS</v>
      </c>
      <c r="J6">
        <v>2</v>
      </c>
      <c r="K6" t="s">
        <v>67</v>
      </c>
    </row>
    <row r="7" spans="1:20" x14ac:dyDescent="0.25">
      <c r="A7" s="8" t="s">
        <v>11</v>
      </c>
      <c r="B7" s="13"/>
      <c r="C7" s="5"/>
      <c r="D7" s="5">
        <v>2</v>
      </c>
      <c r="E7" s="5" t="str">
        <f t="shared" si="0"/>
        <v xml:space="preserve"> </v>
      </c>
      <c r="F7" s="5"/>
      <c r="G7" s="5">
        <v>3</v>
      </c>
      <c r="H7" s="5" t="str">
        <f>'Mileage Chart'!A3</f>
        <v>WMS</v>
      </c>
      <c r="J7">
        <v>3</v>
      </c>
      <c r="K7" t="s">
        <v>68</v>
      </c>
    </row>
    <row r="8" spans="1:20" x14ac:dyDescent="0.25">
      <c r="A8" s="5" t="s">
        <v>1</v>
      </c>
      <c r="B8" s="5" t="s">
        <v>4</v>
      </c>
      <c r="C8" s="5" t="str">
        <f>CHAR(64+F14)</f>
        <v>A</v>
      </c>
      <c r="D8" s="5">
        <v>3</v>
      </c>
      <c r="E8" s="5" t="str">
        <f t="shared" si="0"/>
        <v xml:space="preserve"> </v>
      </c>
      <c r="F8" s="5"/>
      <c r="G8" s="5">
        <v>4</v>
      </c>
      <c r="H8" s="5" t="str">
        <f>'Mileage Chart'!A4</f>
        <v>WHS</v>
      </c>
      <c r="J8">
        <v>4</v>
      </c>
      <c r="K8" t="s">
        <v>69</v>
      </c>
    </row>
    <row r="9" spans="1:20" x14ac:dyDescent="0.25">
      <c r="A9" s="5" t="s">
        <v>2</v>
      </c>
      <c r="B9" s="5" t="s">
        <v>5</v>
      </c>
      <c r="C9" s="10">
        <f>F15</f>
        <v>1</v>
      </c>
      <c r="D9" s="5">
        <v>4</v>
      </c>
      <c r="E9" s="5" t="str">
        <f t="shared" si="0"/>
        <v xml:space="preserve"> </v>
      </c>
      <c r="F9" s="5"/>
      <c r="G9" s="15">
        <v>5</v>
      </c>
      <c r="H9" s="5" t="str">
        <f>'Mileage Chart'!A5</f>
        <v>WIS</v>
      </c>
      <c r="J9">
        <v>5</v>
      </c>
      <c r="K9" t="s">
        <v>70</v>
      </c>
    </row>
    <row r="10" spans="1:20" x14ac:dyDescent="0.25">
      <c r="A10" s="5"/>
      <c r="B10" s="5"/>
      <c r="C10" s="5"/>
      <c r="D10" s="5">
        <v>5</v>
      </c>
      <c r="E10" s="5" t="str">
        <f t="shared" si="0"/>
        <v xml:space="preserve"> </v>
      </c>
      <c r="F10" s="5"/>
      <c r="G10" s="5">
        <v>6</v>
      </c>
      <c r="H10" s="5" t="str">
        <f>'Mileage Chart'!A6</f>
        <v>KRWL</v>
      </c>
      <c r="J10">
        <v>6</v>
      </c>
      <c r="K10" t="s">
        <v>71</v>
      </c>
    </row>
    <row r="11" spans="1:20" x14ac:dyDescent="0.25">
      <c r="A11" s="8" t="s">
        <v>21</v>
      </c>
      <c r="B11" s="5"/>
      <c r="C11" s="5"/>
      <c r="D11" s="11">
        <v>6</v>
      </c>
      <c r="E11" s="5" t="str">
        <f t="shared" si="0"/>
        <v xml:space="preserve"> </v>
      </c>
      <c r="F11" s="5"/>
      <c r="G11" s="5">
        <v>7</v>
      </c>
      <c r="H11" s="5" t="str">
        <f>'Mileage Chart'!A7</f>
        <v>Yale</v>
      </c>
      <c r="J11">
        <v>7</v>
      </c>
      <c r="K11" t="s">
        <v>72</v>
      </c>
    </row>
    <row r="12" spans="1:20" x14ac:dyDescent="0.25">
      <c r="A12" s="5" t="s">
        <v>2</v>
      </c>
      <c r="B12" s="5" t="s">
        <v>4</v>
      </c>
      <c r="C12" s="5" t="str">
        <f>CHAR(64+F15)</f>
        <v>A</v>
      </c>
      <c r="D12" s="5"/>
      <c r="E12" s="5"/>
      <c r="F12" s="5"/>
      <c r="G12" s="5">
        <v>8</v>
      </c>
      <c r="H12" s="5" t="str">
        <f>'Mileage Chart'!A8</f>
        <v>ESD 112</v>
      </c>
      <c r="J12">
        <v>8</v>
      </c>
      <c r="K12" t="s">
        <v>73</v>
      </c>
    </row>
    <row r="13" spans="1:20" x14ac:dyDescent="0.25">
      <c r="A13" s="5" t="s">
        <v>3</v>
      </c>
      <c r="B13" s="5" t="s">
        <v>5</v>
      </c>
      <c r="C13" s="10">
        <f>F16</f>
        <v>1</v>
      </c>
      <c r="D13" s="5"/>
      <c r="E13" s="8" t="s">
        <v>8</v>
      </c>
      <c r="F13" s="5">
        <v>3</v>
      </c>
      <c r="G13" s="5">
        <v>9</v>
      </c>
      <c r="H13" s="5" t="str">
        <f>'Mileage Chart'!A9</f>
        <v>Portland Convention Center</v>
      </c>
      <c r="J13">
        <v>9</v>
      </c>
      <c r="K13" t="s">
        <v>74</v>
      </c>
    </row>
    <row r="14" spans="1:20" x14ac:dyDescent="0.25">
      <c r="A14" s="5"/>
      <c r="B14" s="5"/>
      <c r="C14" s="5"/>
      <c r="D14" s="5">
        <f>C9</f>
        <v>1</v>
      </c>
      <c r="E14" s="8" t="s">
        <v>9</v>
      </c>
      <c r="F14" s="12">
        <v>1</v>
      </c>
      <c r="G14" s="15">
        <v>10</v>
      </c>
      <c r="H14" s="5" t="str">
        <f>'Mileage Chart'!A10</f>
        <v>Microsoft Learn center</v>
      </c>
      <c r="J14">
        <v>10</v>
      </c>
      <c r="K14" t="s">
        <v>75</v>
      </c>
    </row>
    <row r="15" spans="1:20" x14ac:dyDescent="0.25">
      <c r="A15" s="8" t="s">
        <v>26</v>
      </c>
      <c r="B15" s="5"/>
      <c r="C15" s="5"/>
      <c r="D15" s="5"/>
      <c r="E15" s="5" t="s">
        <v>12</v>
      </c>
      <c r="F15" s="5">
        <v>1</v>
      </c>
      <c r="G15" s="15">
        <v>11</v>
      </c>
      <c r="H15" s="5" t="e">
        <f>IF(#REF!="","*Special",#REF!)</f>
        <v>#REF!</v>
      </c>
      <c r="J15">
        <v>11</v>
      </c>
      <c r="K15" t="s">
        <v>76</v>
      </c>
      <c r="T15">
        <v>1</v>
      </c>
    </row>
    <row r="16" spans="1:20" x14ac:dyDescent="0.25">
      <c r="A16" s="5" t="s">
        <v>3</v>
      </c>
      <c r="B16" s="5" t="s">
        <v>4</v>
      </c>
      <c r="C16" s="5" t="str">
        <f>CHAR(64+F16)</f>
        <v>A</v>
      </c>
      <c r="D16" s="5"/>
      <c r="E16" s="5" t="s">
        <v>13</v>
      </c>
      <c r="F16" s="5">
        <v>1</v>
      </c>
      <c r="G16" s="5"/>
      <c r="J16">
        <v>12</v>
      </c>
      <c r="K16" t="s">
        <v>77</v>
      </c>
    </row>
    <row r="17" spans="1:20" x14ac:dyDescent="0.25">
      <c r="A17" s="5" t="s">
        <v>22</v>
      </c>
      <c r="B17" s="5" t="s">
        <v>5</v>
      </c>
      <c r="C17" s="10">
        <f>F17</f>
        <v>1</v>
      </c>
      <c r="D17" s="5"/>
      <c r="E17" s="5" t="s">
        <v>14</v>
      </c>
      <c r="F17" s="5">
        <v>1</v>
      </c>
      <c r="G17" s="5"/>
      <c r="H17" s="5"/>
      <c r="T17">
        <v>0</v>
      </c>
    </row>
    <row r="18" spans="1:20" x14ac:dyDescent="0.25">
      <c r="A18" s="5"/>
      <c r="B18" s="5"/>
      <c r="C18" s="5"/>
      <c r="D18" s="5"/>
      <c r="E18" s="5" t="s">
        <v>15</v>
      </c>
      <c r="F18" s="5">
        <v>1</v>
      </c>
      <c r="G18" s="5"/>
      <c r="H18" s="15"/>
      <c r="J18" s="64" t="s">
        <v>78</v>
      </c>
      <c r="K18" s="64" t="s">
        <v>79</v>
      </c>
      <c r="L18" s="64" t="s">
        <v>81</v>
      </c>
      <c r="M18" s="64" t="s">
        <v>82</v>
      </c>
    </row>
    <row r="19" spans="1:20" x14ac:dyDescent="0.25">
      <c r="A19" s="8" t="s">
        <v>27</v>
      </c>
      <c r="B19" s="5"/>
      <c r="C19" s="5"/>
      <c r="D19" s="5"/>
      <c r="E19" s="5" t="s">
        <v>16</v>
      </c>
      <c r="F19" s="5">
        <v>1</v>
      </c>
      <c r="G19" s="15"/>
      <c r="H19" s="5"/>
      <c r="J19" s="64">
        <v>5</v>
      </c>
      <c r="K19" s="64">
        <f>MOD(J19,12)+1</f>
        <v>6</v>
      </c>
      <c r="L19" s="64" t="e">
        <f>#REF!</f>
        <v>#REF!</v>
      </c>
      <c r="M19" s="64">
        <v>11</v>
      </c>
    </row>
    <row r="20" spans="1:20" x14ac:dyDescent="0.25">
      <c r="A20" s="5" t="s">
        <v>22</v>
      </c>
      <c r="B20" s="5" t="s">
        <v>4</v>
      </c>
      <c r="C20" s="5" t="str">
        <f>CHAR(64+F17)</f>
        <v>A</v>
      </c>
      <c r="D20" s="5"/>
      <c r="E20" s="5"/>
      <c r="F20" s="5"/>
      <c r="G20" s="5"/>
      <c r="H20" s="15"/>
    </row>
    <row r="21" spans="1:20" x14ac:dyDescent="0.25">
      <c r="A21" s="5" t="s">
        <v>23</v>
      </c>
      <c r="B21" s="5" t="s">
        <v>5</v>
      </c>
      <c r="C21" s="10">
        <f>F18</f>
        <v>1</v>
      </c>
      <c r="D21" s="5"/>
      <c r="E21" s="5"/>
      <c r="F21" s="5"/>
      <c r="G21" s="5"/>
      <c r="H21" s="5"/>
      <c r="K21" t="s">
        <v>83</v>
      </c>
    </row>
    <row r="22" spans="1:20" x14ac:dyDescent="0.25">
      <c r="A22" s="5"/>
      <c r="B22" s="5"/>
      <c r="C22" s="5"/>
      <c r="D22" s="5"/>
      <c r="G22" s="5"/>
      <c r="H22" s="5"/>
      <c r="K22">
        <v>0</v>
      </c>
    </row>
    <row r="23" spans="1:20" x14ac:dyDescent="0.25">
      <c r="A23" s="8" t="s">
        <v>28</v>
      </c>
      <c r="B23" s="5"/>
      <c r="C23" s="5"/>
      <c r="D23" s="5"/>
      <c r="H23" s="5"/>
    </row>
    <row r="24" spans="1:20" x14ac:dyDescent="0.25">
      <c r="A24" s="61" t="s">
        <v>23</v>
      </c>
      <c r="B24" s="61" t="s">
        <v>4</v>
      </c>
      <c r="C24" s="61" t="str">
        <f>CHAR(64+F18)</f>
        <v>A</v>
      </c>
      <c r="D24" s="61"/>
      <c r="H24" s="61"/>
    </row>
    <row r="25" spans="1:20" x14ac:dyDescent="0.25">
      <c r="A25" s="61" t="s">
        <v>24</v>
      </c>
      <c r="B25" s="61" t="s">
        <v>5</v>
      </c>
      <c r="C25" s="62">
        <f>F19</f>
        <v>1</v>
      </c>
      <c r="D25" s="61"/>
      <c r="E25" s="5" t="s">
        <v>18</v>
      </c>
      <c r="F25" s="5"/>
      <c r="G25" s="5" t="str">
        <f ca="1">IF(C5=1,"",INDIRECT("'Mileage Chart'!"&amp;C4&amp;C5))</f>
        <v/>
      </c>
      <c r="H25" s="61"/>
    </row>
    <row r="26" spans="1:20" x14ac:dyDescent="0.25">
      <c r="A26" s="61"/>
      <c r="B26" s="61"/>
      <c r="C26" s="61"/>
      <c r="D26" s="61"/>
      <c r="E26" s="5" t="s">
        <v>19</v>
      </c>
      <c r="F26" s="5"/>
      <c r="G26" s="5" t="str">
        <f ca="1">IF(C9=1,"",INDIRECT("'Mileage Chart'!"&amp;C8&amp;C9))</f>
        <v/>
      </c>
      <c r="H26" s="61"/>
    </row>
    <row r="27" spans="1:20" x14ac:dyDescent="0.25">
      <c r="A27" s="61"/>
      <c r="B27" s="61"/>
      <c r="C27" s="61"/>
      <c r="D27" s="61"/>
      <c r="E27" s="61" t="s">
        <v>20</v>
      </c>
      <c r="F27" s="61"/>
      <c r="G27" s="61" t="str">
        <f ca="1">IF(C13=1,"",INDIRECT("'Mileage Chart'!"&amp;C12&amp;C13))</f>
        <v/>
      </c>
      <c r="H27" s="61"/>
    </row>
    <row r="28" spans="1:20" x14ac:dyDescent="0.25">
      <c r="A28" s="63"/>
      <c r="B28" s="63"/>
      <c r="C28" s="63"/>
      <c r="D28" s="63"/>
      <c r="E28" s="61" t="s">
        <v>25</v>
      </c>
      <c r="F28" s="61"/>
      <c r="G28" s="61" t="str">
        <f ca="1">IF(C17=1,"",INDIRECT("'Mileage Chart'!"&amp;C16&amp;C17))</f>
        <v/>
      </c>
      <c r="H28" s="63"/>
    </row>
    <row r="29" spans="1:20" x14ac:dyDescent="0.25">
      <c r="E29" s="61" t="s">
        <v>33</v>
      </c>
      <c r="F29" s="61"/>
      <c r="G29" s="61" t="str">
        <f ca="1">IF(C21=1,"",INDIRECT("'Mileage Chart'!"&amp;C20&amp;C21))</f>
        <v/>
      </c>
    </row>
    <row r="30" spans="1:20" x14ac:dyDescent="0.25">
      <c r="E30" s="61" t="s">
        <v>34</v>
      </c>
      <c r="F30" s="61"/>
      <c r="G30" s="61" t="str">
        <f ca="1">IF(C25=1,"",INDIRECT("'Mileage Chart'!"&amp;C24&amp;C25))</f>
        <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5"/>
  <sheetViews>
    <sheetView workbookViewId="0">
      <selection activeCell="F23" sqref="F23"/>
    </sheetView>
  </sheetViews>
  <sheetFormatPr defaultRowHeight="13.2" x14ac:dyDescent="0.25"/>
  <cols>
    <col min="1" max="1" width="11.5546875" customWidth="1"/>
    <col min="2" max="4" width="6.6640625" customWidth="1"/>
    <col min="5" max="5" width="6.6640625" style="55" customWidth="1"/>
    <col min="6" max="7" width="6.6640625" customWidth="1"/>
    <col min="8" max="8" width="7.33203125" customWidth="1"/>
    <col min="9" max="9" width="7.44140625" customWidth="1"/>
    <col min="10" max="18" width="6.6640625" customWidth="1"/>
  </cols>
  <sheetData>
    <row r="1" spans="1:18" ht="66.75" customHeight="1" x14ac:dyDescent="0.25">
      <c r="A1" s="7"/>
      <c r="B1" s="19" t="str">
        <f>A2</f>
        <v>WPS</v>
      </c>
      <c r="C1" s="19" t="str">
        <f>A3</f>
        <v>WMS</v>
      </c>
      <c r="D1" s="19" t="str">
        <f>A4</f>
        <v>WHS</v>
      </c>
      <c r="E1" s="19" t="str">
        <f>A5</f>
        <v>WIS</v>
      </c>
      <c r="F1" s="19" t="str">
        <f>A6</f>
        <v>KRWL</v>
      </c>
      <c r="G1" s="19" t="str">
        <f>A7</f>
        <v>Yale</v>
      </c>
      <c r="H1" s="19" t="str">
        <f>A8</f>
        <v>ESD 112</v>
      </c>
      <c r="I1" s="19" t="str">
        <f>A9</f>
        <v>Portland Convention Center</v>
      </c>
      <c r="J1" s="19" t="str">
        <f>A10</f>
        <v>Microsoft Learn center</v>
      </c>
      <c r="K1" s="19" t="str">
        <f>A11</f>
        <v>Special</v>
      </c>
      <c r="L1" s="19"/>
      <c r="M1" s="19"/>
      <c r="N1" s="19"/>
      <c r="O1" s="19"/>
      <c r="P1" s="19"/>
      <c r="Q1" s="19"/>
      <c r="R1" s="19" t="s">
        <v>35</v>
      </c>
    </row>
    <row r="2" spans="1:18" s="60" customFormat="1" ht="12.75" customHeight="1" x14ac:dyDescent="0.25">
      <c r="A2" s="56" t="s">
        <v>92</v>
      </c>
      <c r="B2" s="58">
        <v>0</v>
      </c>
      <c r="C2" s="57">
        <v>0</v>
      </c>
      <c r="D2" s="57">
        <v>0</v>
      </c>
      <c r="E2" s="60">
        <v>2.61</v>
      </c>
      <c r="F2" s="59">
        <v>0.25</v>
      </c>
      <c r="G2" s="66">
        <v>21.94</v>
      </c>
      <c r="H2" s="59">
        <v>22.51</v>
      </c>
      <c r="I2" s="67">
        <v>28.32</v>
      </c>
      <c r="J2" s="67">
        <v>38.4</v>
      </c>
      <c r="K2" s="5" t="e">
        <f>#REF!</f>
        <v>#REF!</v>
      </c>
      <c r="L2" s="57">
        <v>0</v>
      </c>
      <c r="M2" s="57">
        <v>0</v>
      </c>
      <c r="N2" s="57">
        <v>0</v>
      </c>
      <c r="O2" s="57">
        <v>0</v>
      </c>
      <c r="P2" s="57">
        <v>0</v>
      </c>
      <c r="Q2" s="57">
        <v>0</v>
      </c>
      <c r="R2" s="5" t="e">
        <f>#REF!</f>
        <v>#REF!</v>
      </c>
    </row>
    <row r="3" spans="1:18" s="60" customFormat="1" ht="12.75" customHeight="1" x14ac:dyDescent="0.25">
      <c r="A3" s="56" t="s">
        <v>93</v>
      </c>
      <c r="B3" s="57">
        <v>0</v>
      </c>
      <c r="C3" s="58">
        <v>0</v>
      </c>
      <c r="D3" s="57">
        <v>0</v>
      </c>
      <c r="E3" s="60">
        <v>2.61</v>
      </c>
      <c r="G3" s="66">
        <v>21.94</v>
      </c>
      <c r="H3" s="59">
        <v>22.51</v>
      </c>
      <c r="I3" s="67">
        <v>28.32</v>
      </c>
      <c r="J3" s="67">
        <v>38.4</v>
      </c>
      <c r="K3" s="5" t="e">
        <f>#REF!</f>
        <v>#REF!</v>
      </c>
      <c r="L3" s="57">
        <v>0</v>
      </c>
      <c r="M3" s="57">
        <v>0</v>
      </c>
      <c r="N3" s="57">
        <v>0</v>
      </c>
      <c r="O3" s="57">
        <v>0</v>
      </c>
      <c r="P3" s="57">
        <v>0</v>
      </c>
      <c r="Q3" s="57">
        <v>0</v>
      </c>
      <c r="R3" s="5" t="e">
        <f>#REF!</f>
        <v>#REF!</v>
      </c>
    </row>
    <row r="4" spans="1:18" s="60" customFormat="1" ht="12.75" customHeight="1" x14ac:dyDescent="0.25">
      <c r="A4" s="56" t="s">
        <v>94</v>
      </c>
      <c r="B4" s="57">
        <v>0</v>
      </c>
      <c r="C4" s="57">
        <v>0</v>
      </c>
      <c r="D4" s="58">
        <v>0</v>
      </c>
      <c r="E4" s="59">
        <v>1.1000000000000001</v>
      </c>
      <c r="F4" s="59">
        <v>22.51</v>
      </c>
      <c r="G4" s="66">
        <v>21.94</v>
      </c>
      <c r="H4" s="59">
        <v>22.51</v>
      </c>
      <c r="I4" s="67">
        <v>28.32</v>
      </c>
      <c r="J4" s="67">
        <v>38.4</v>
      </c>
      <c r="K4" s="5" t="e">
        <f>#REF!</f>
        <v>#REF!</v>
      </c>
      <c r="L4" s="57">
        <v>0</v>
      </c>
      <c r="M4" s="57">
        <v>0</v>
      </c>
      <c r="N4" s="57">
        <v>0</v>
      </c>
      <c r="O4" s="57">
        <v>0</v>
      </c>
      <c r="P4" s="57">
        <v>0</v>
      </c>
      <c r="Q4" s="57">
        <v>0</v>
      </c>
      <c r="R4" s="5" t="e">
        <f>#REF!</f>
        <v>#REF!</v>
      </c>
    </row>
    <row r="5" spans="1:18" s="60" customFormat="1" ht="12.75" customHeight="1" x14ac:dyDescent="0.25">
      <c r="A5" s="56" t="s">
        <v>87</v>
      </c>
      <c r="B5" s="60">
        <v>2.61</v>
      </c>
      <c r="C5" s="60">
        <v>2.61</v>
      </c>
      <c r="D5" s="60">
        <v>2.61</v>
      </c>
      <c r="E5" s="58">
        <v>0</v>
      </c>
      <c r="F5" s="67">
        <v>43.41</v>
      </c>
      <c r="G5" s="66">
        <v>19.329999999999998</v>
      </c>
      <c r="H5" s="66">
        <v>24.08</v>
      </c>
      <c r="I5" s="67">
        <f>28.32+2.5</f>
        <v>30.82</v>
      </c>
      <c r="J5" s="67">
        <f>38.4+2.5</f>
        <v>40.9</v>
      </c>
      <c r="K5" s="5" t="e">
        <f>#REF!</f>
        <v>#REF!</v>
      </c>
      <c r="L5" s="57">
        <v>0</v>
      </c>
      <c r="M5" s="57">
        <v>0</v>
      </c>
      <c r="N5" s="57">
        <v>0</v>
      </c>
      <c r="O5" s="57">
        <v>0</v>
      </c>
      <c r="P5" s="57">
        <v>0</v>
      </c>
      <c r="Q5" s="57">
        <v>0</v>
      </c>
      <c r="R5" s="5" t="e">
        <f>#REF!</f>
        <v>#REF!</v>
      </c>
    </row>
    <row r="6" spans="1:18" s="60" customFormat="1" ht="12.75" customHeight="1" x14ac:dyDescent="0.25">
      <c r="A6" s="56" t="s">
        <v>91</v>
      </c>
      <c r="B6" s="60">
        <v>0.25</v>
      </c>
      <c r="C6" s="59">
        <v>13.1</v>
      </c>
      <c r="D6" s="59">
        <v>0.3</v>
      </c>
      <c r="E6" s="59">
        <v>0.8</v>
      </c>
      <c r="F6" s="58">
        <v>0</v>
      </c>
      <c r="G6" s="66">
        <v>21.94</v>
      </c>
      <c r="H6" s="59">
        <v>22.51</v>
      </c>
      <c r="I6" s="67">
        <v>28.32</v>
      </c>
      <c r="J6" s="67">
        <v>38.4</v>
      </c>
      <c r="K6" s="5" t="e">
        <f>#REF!</f>
        <v>#REF!</v>
      </c>
      <c r="L6" s="57">
        <v>0</v>
      </c>
      <c r="M6" s="57">
        <v>0</v>
      </c>
      <c r="N6" s="57">
        <v>0</v>
      </c>
      <c r="O6" s="57">
        <v>0</v>
      </c>
      <c r="P6" s="57">
        <v>0</v>
      </c>
      <c r="Q6" s="57">
        <v>0</v>
      </c>
      <c r="R6" s="5" t="e">
        <f>#REF!</f>
        <v>#REF!</v>
      </c>
    </row>
    <row r="7" spans="1:18" s="60" customFormat="1" ht="12.75" customHeight="1" x14ac:dyDescent="0.25">
      <c r="A7" s="56" t="s">
        <v>86</v>
      </c>
      <c r="B7" s="66">
        <v>21.94</v>
      </c>
      <c r="C7" s="66">
        <v>21.94</v>
      </c>
      <c r="D7" s="66">
        <v>21.94</v>
      </c>
      <c r="E7" s="66">
        <v>19.329999999999998</v>
      </c>
      <c r="F7" s="66">
        <v>21.94</v>
      </c>
      <c r="G7" s="58">
        <v>0</v>
      </c>
      <c r="H7" s="57">
        <v>0</v>
      </c>
      <c r="I7" s="57">
        <v>0</v>
      </c>
      <c r="J7" s="57">
        <v>0</v>
      </c>
      <c r="K7" s="5" t="e">
        <f>#REF!</f>
        <v>#REF!</v>
      </c>
      <c r="L7" s="57">
        <v>0</v>
      </c>
      <c r="M7" s="57">
        <v>0</v>
      </c>
      <c r="N7" s="57">
        <v>0</v>
      </c>
      <c r="O7" s="57">
        <v>0</v>
      </c>
      <c r="P7" s="57">
        <v>0</v>
      </c>
      <c r="Q7" s="57">
        <v>0</v>
      </c>
      <c r="R7" s="5" t="e">
        <f>#REF!</f>
        <v>#REF!</v>
      </c>
    </row>
    <row r="8" spans="1:18" s="60" customFormat="1" ht="12.75" customHeight="1" x14ac:dyDescent="0.25">
      <c r="A8" s="56" t="s">
        <v>88</v>
      </c>
      <c r="B8" s="59">
        <v>22.51</v>
      </c>
      <c r="C8" s="59">
        <v>22.51</v>
      </c>
      <c r="D8" s="59">
        <v>22.51</v>
      </c>
      <c r="E8" s="59">
        <f>H5</f>
        <v>24.08</v>
      </c>
      <c r="F8" s="59">
        <v>22.51</v>
      </c>
      <c r="G8" s="57">
        <v>0</v>
      </c>
      <c r="H8" s="58">
        <v>0</v>
      </c>
      <c r="I8" s="57">
        <v>0</v>
      </c>
      <c r="J8" s="57">
        <v>0</v>
      </c>
      <c r="K8" s="5" t="e">
        <f>#REF!</f>
        <v>#REF!</v>
      </c>
      <c r="L8" s="57">
        <v>0</v>
      </c>
      <c r="M8" s="57">
        <v>0</v>
      </c>
      <c r="N8" s="57">
        <v>0</v>
      </c>
      <c r="O8" s="57">
        <v>0</v>
      </c>
      <c r="P8" s="57">
        <v>0</v>
      </c>
      <c r="Q8" s="57">
        <v>0</v>
      </c>
      <c r="R8" s="5" t="e">
        <f>#REF!</f>
        <v>#REF!</v>
      </c>
    </row>
    <row r="9" spans="1:18" s="60" customFormat="1" ht="12.75" customHeight="1" x14ac:dyDescent="0.25">
      <c r="A9" s="56" t="s">
        <v>89</v>
      </c>
      <c r="B9" s="67">
        <v>28.32</v>
      </c>
      <c r="C9" s="67">
        <v>28.32</v>
      </c>
      <c r="D9" s="67">
        <v>28.32</v>
      </c>
      <c r="E9" s="67">
        <f>I5</f>
        <v>30.82</v>
      </c>
      <c r="F9" s="67">
        <v>28.32</v>
      </c>
      <c r="G9" s="57">
        <v>0</v>
      </c>
      <c r="H9" s="57">
        <v>0</v>
      </c>
      <c r="I9" s="57">
        <v>0</v>
      </c>
      <c r="J9" s="57">
        <v>0</v>
      </c>
      <c r="K9" s="5" t="e">
        <f>#REF!</f>
        <v>#REF!</v>
      </c>
      <c r="L9" s="57">
        <v>0</v>
      </c>
      <c r="M9" s="57">
        <v>0</v>
      </c>
      <c r="N9" s="57">
        <v>0</v>
      </c>
      <c r="O9" s="57">
        <v>0</v>
      </c>
      <c r="P9" s="57">
        <v>0</v>
      </c>
      <c r="Q9" s="57">
        <v>0</v>
      </c>
      <c r="R9" s="5" t="e">
        <f>#REF!</f>
        <v>#REF!</v>
      </c>
    </row>
    <row r="10" spans="1:18" s="60" customFormat="1" ht="12.75" customHeight="1" x14ac:dyDescent="0.25">
      <c r="A10" s="56" t="s">
        <v>90</v>
      </c>
      <c r="B10" s="67">
        <v>38.4</v>
      </c>
      <c r="C10" s="67">
        <v>38.4</v>
      </c>
      <c r="D10" s="67">
        <v>38.4</v>
      </c>
      <c r="E10" s="67">
        <f>J5</f>
        <v>40.9</v>
      </c>
      <c r="F10" s="67">
        <v>38.4</v>
      </c>
      <c r="G10" s="57">
        <v>0</v>
      </c>
      <c r="H10" s="57">
        <v>0</v>
      </c>
      <c r="I10" s="57">
        <v>0</v>
      </c>
      <c r="J10" s="57">
        <v>0</v>
      </c>
      <c r="K10" s="5" t="e">
        <f>#REF!</f>
        <v>#REF!</v>
      </c>
      <c r="L10" s="57">
        <v>0</v>
      </c>
      <c r="M10" s="57">
        <v>0</v>
      </c>
      <c r="N10" s="57">
        <v>0</v>
      </c>
      <c r="O10" s="57">
        <v>0</v>
      </c>
      <c r="P10" s="57">
        <v>0</v>
      </c>
      <c r="Q10" s="57">
        <v>0</v>
      </c>
      <c r="R10" s="5" t="e">
        <f>#REF!</f>
        <v>#REF!</v>
      </c>
    </row>
    <row r="11" spans="1:18" s="60" customFormat="1" ht="12.75" customHeight="1" x14ac:dyDescent="0.25">
      <c r="A11" s="56" t="s">
        <v>35</v>
      </c>
      <c r="B11" s="5" t="e">
        <f>#REF!</f>
        <v>#REF!</v>
      </c>
      <c r="C11" s="5" t="e">
        <f>#REF!</f>
        <v>#REF!</v>
      </c>
      <c r="D11" s="5" t="e">
        <f>#REF!</f>
        <v>#REF!</v>
      </c>
      <c r="E11" s="5" t="e">
        <f>#REF!</f>
        <v>#REF!</v>
      </c>
      <c r="F11" s="5" t="e">
        <f>#REF!</f>
        <v>#REF!</v>
      </c>
      <c r="G11" s="5" t="e">
        <f>#REF!</f>
        <v>#REF!</v>
      </c>
      <c r="H11" s="5" t="e">
        <f>#REF!</f>
        <v>#REF!</v>
      </c>
      <c r="I11" s="5" t="e">
        <f>#REF!</f>
        <v>#REF!</v>
      </c>
      <c r="J11" s="5" t="e">
        <f>#REF!</f>
        <v>#REF!</v>
      </c>
      <c r="K11" s="5" t="e">
        <f>#REF!</f>
        <v>#REF!</v>
      </c>
      <c r="L11" s="57">
        <v>0</v>
      </c>
      <c r="M11" s="57">
        <v>0</v>
      </c>
      <c r="N11" s="57">
        <v>0</v>
      </c>
      <c r="O11" s="57">
        <v>0</v>
      </c>
      <c r="P11" s="57">
        <v>0</v>
      </c>
      <c r="Q11" s="57">
        <v>0</v>
      </c>
      <c r="R11" s="5" t="e">
        <f>#REF!</f>
        <v>#REF!</v>
      </c>
    </row>
    <row r="12" spans="1:18" s="60" customFormat="1" ht="12.75" customHeight="1" x14ac:dyDescent="0.25">
      <c r="A12" s="56"/>
      <c r="B12" s="57">
        <v>0</v>
      </c>
      <c r="C12" s="57">
        <v>0</v>
      </c>
      <c r="D12" s="57">
        <v>0</v>
      </c>
      <c r="E12" s="57">
        <v>0</v>
      </c>
      <c r="F12" s="57">
        <v>0</v>
      </c>
      <c r="G12" s="57">
        <v>0</v>
      </c>
      <c r="H12" s="57">
        <v>0</v>
      </c>
      <c r="I12" s="57">
        <v>0</v>
      </c>
      <c r="J12" s="57">
        <v>0</v>
      </c>
      <c r="K12" s="57">
        <v>0</v>
      </c>
      <c r="L12" s="57">
        <v>0</v>
      </c>
      <c r="M12" s="57">
        <v>0</v>
      </c>
      <c r="N12" s="57">
        <v>0</v>
      </c>
      <c r="O12" s="57">
        <v>0</v>
      </c>
      <c r="P12" s="57">
        <v>0</v>
      </c>
      <c r="Q12" s="57">
        <v>0</v>
      </c>
      <c r="R12" s="5" t="e">
        <f>#REF!</f>
        <v>#REF!</v>
      </c>
    </row>
    <row r="13" spans="1:18" s="60" customFormat="1" ht="12.75" customHeight="1" x14ac:dyDescent="0.25">
      <c r="A13" s="56"/>
      <c r="B13" s="57">
        <v>0</v>
      </c>
      <c r="C13" s="57">
        <v>0</v>
      </c>
      <c r="D13" s="57">
        <v>0</v>
      </c>
      <c r="E13" s="57">
        <v>0</v>
      </c>
      <c r="F13" s="57">
        <v>0</v>
      </c>
      <c r="G13" s="57">
        <v>0</v>
      </c>
      <c r="H13" s="57">
        <v>0</v>
      </c>
      <c r="I13" s="57">
        <v>0</v>
      </c>
      <c r="J13" s="57">
        <v>0</v>
      </c>
      <c r="K13" s="57">
        <v>0</v>
      </c>
      <c r="L13" s="57">
        <v>0</v>
      </c>
      <c r="M13" s="57">
        <v>0</v>
      </c>
      <c r="N13" s="57">
        <v>0</v>
      </c>
      <c r="O13" s="57">
        <v>0</v>
      </c>
      <c r="P13" s="57">
        <v>0</v>
      </c>
      <c r="Q13" s="57">
        <v>0</v>
      </c>
      <c r="R13" s="5" t="e">
        <f>#REF!</f>
        <v>#REF!</v>
      </c>
    </row>
    <row r="14" spans="1:18" s="60" customFormat="1" ht="12.75" customHeight="1" x14ac:dyDescent="0.25">
      <c r="A14" s="56"/>
      <c r="B14" s="57">
        <v>0</v>
      </c>
      <c r="C14" s="57">
        <v>0</v>
      </c>
      <c r="D14" s="57">
        <v>0</v>
      </c>
      <c r="E14" s="57">
        <v>0</v>
      </c>
      <c r="F14" s="57">
        <v>0</v>
      </c>
      <c r="G14" s="57">
        <v>0</v>
      </c>
      <c r="H14" s="57">
        <v>0</v>
      </c>
      <c r="I14" s="57">
        <v>0</v>
      </c>
      <c r="J14" s="57">
        <v>0</v>
      </c>
      <c r="K14" s="57">
        <v>0</v>
      </c>
      <c r="L14" s="57">
        <v>0</v>
      </c>
      <c r="M14" s="57">
        <v>0</v>
      </c>
      <c r="N14" s="57">
        <v>0</v>
      </c>
      <c r="O14" s="57">
        <v>0</v>
      </c>
      <c r="P14" s="57">
        <v>0</v>
      </c>
      <c r="Q14" s="57">
        <v>0</v>
      </c>
      <c r="R14" s="5" t="e">
        <f>#REF!</f>
        <v>#REF!</v>
      </c>
    </row>
    <row r="15" spans="1:18" s="60" customFormat="1" ht="12.75" customHeight="1" x14ac:dyDescent="0.25">
      <c r="A15" s="56"/>
      <c r="B15" s="57">
        <v>0</v>
      </c>
      <c r="C15" s="57">
        <v>0</v>
      </c>
      <c r="D15" s="57">
        <v>0</v>
      </c>
      <c r="E15" s="57">
        <v>0</v>
      </c>
      <c r="F15" s="57">
        <v>0</v>
      </c>
      <c r="G15" s="57">
        <v>0</v>
      </c>
      <c r="H15" s="57">
        <v>0</v>
      </c>
      <c r="I15" s="57">
        <v>0</v>
      </c>
      <c r="J15" s="57">
        <v>0</v>
      </c>
      <c r="K15" s="57">
        <v>0</v>
      </c>
      <c r="L15" s="57">
        <v>0</v>
      </c>
      <c r="M15" s="57">
        <v>0</v>
      </c>
      <c r="N15" s="57">
        <v>0</v>
      </c>
      <c r="O15" s="57">
        <v>0</v>
      </c>
      <c r="P15" s="57">
        <v>0</v>
      </c>
      <c r="Q15" s="57">
        <v>0</v>
      </c>
      <c r="R15" s="5" t="e">
        <f>#REF!</f>
        <v>#REF!</v>
      </c>
    </row>
    <row r="16" spans="1:18" s="60" customFormat="1" ht="12.75" customHeight="1" x14ac:dyDescent="0.25">
      <c r="A16" s="56"/>
      <c r="B16" s="57">
        <v>0</v>
      </c>
      <c r="C16" s="57">
        <v>0</v>
      </c>
      <c r="D16" s="57">
        <v>0</v>
      </c>
      <c r="E16" s="57">
        <v>0</v>
      </c>
      <c r="F16" s="57">
        <v>0</v>
      </c>
      <c r="G16" s="57">
        <v>0</v>
      </c>
      <c r="H16" s="57">
        <v>0</v>
      </c>
      <c r="I16" s="57">
        <v>0</v>
      </c>
      <c r="J16" s="57">
        <v>0</v>
      </c>
      <c r="K16" s="57">
        <v>0</v>
      </c>
      <c r="L16" s="57">
        <v>0</v>
      </c>
      <c r="M16" s="57">
        <v>0</v>
      </c>
      <c r="N16" s="57">
        <v>0</v>
      </c>
      <c r="O16" s="57">
        <v>0</v>
      </c>
      <c r="P16" s="57">
        <v>0</v>
      </c>
      <c r="Q16" s="57">
        <v>0</v>
      </c>
      <c r="R16" s="5" t="e">
        <f>#REF!</f>
        <v>#REF!</v>
      </c>
    </row>
    <row r="17" spans="1:18" ht="12.75" customHeight="1" x14ac:dyDescent="0.25">
      <c r="A17" s="56"/>
      <c r="B17" s="57">
        <v>0</v>
      </c>
      <c r="C17" s="57">
        <v>0</v>
      </c>
      <c r="D17" s="57">
        <v>0</v>
      </c>
      <c r="E17" s="57">
        <v>0</v>
      </c>
      <c r="F17" s="57">
        <v>0</v>
      </c>
      <c r="G17" s="57">
        <v>0</v>
      </c>
      <c r="H17" s="57">
        <v>0</v>
      </c>
      <c r="I17" s="57">
        <v>0</v>
      </c>
      <c r="J17" s="57">
        <v>0</v>
      </c>
      <c r="K17" s="57">
        <v>0</v>
      </c>
      <c r="L17" s="57">
        <v>0</v>
      </c>
      <c r="M17" s="57">
        <v>0</v>
      </c>
      <c r="N17" s="57">
        <v>0</v>
      </c>
      <c r="O17" s="57">
        <v>0</v>
      </c>
      <c r="P17" s="57">
        <v>0</v>
      </c>
      <c r="Q17" s="57">
        <v>0</v>
      </c>
      <c r="R17" s="5" t="e">
        <f>#REF!</f>
        <v>#REF!</v>
      </c>
    </row>
    <row r="18" spans="1:18" ht="12.75" customHeight="1" x14ac:dyDescent="0.25">
      <c r="C18" s="5" t="e">
        <f>#REF!</f>
        <v>#REF!</v>
      </c>
      <c r="D18" s="5" t="e">
        <f>#REF!</f>
        <v>#REF!</v>
      </c>
      <c r="E18" s="5" t="e">
        <f>#REF!</f>
        <v>#REF!</v>
      </c>
      <c r="F18" s="5" t="e">
        <f>#REF!</f>
        <v>#REF!</v>
      </c>
      <c r="G18" s="5" t="e">
        <f>#REF!</f>
        <v>#REF!</v>
      </c>
      <c r="H18" s="5" t="e">
        <f>#REF!</f>
        <v>#REF!</v>
      </c>
      <c r="I18" s="5" t="e">
        <f>#REF!</f>
        <v>#REF!</v>
      </c>
      <c r="J18" s="5" t="e">
        <f>#REF!</f>
        <v>#REF!</v>
      </c>
      <c r="K18" s="5" t="e">
        <f>#REF!</f>
        <v>#REF!</v>
      </c>
      <c r="L18" s="5" t="e">
        <f>#REF!</f>
        <v>#REF!</v>
      </c>
      <c r="M18" s="5" t="e">
        <f>#REF!</f>
        <v>#REF!</v>
      </c>
      <c r="N18" s="5" t="e">
        <f>#REF!</f>
        <v>#REF!</v>
      </c>
      <c r="O18" s="5" t="e">
        <f>#REF!</f>
        <v>#REF!</v>
      </c>
      <c r="P18" s="5" t="e">
        <f>#REF!</f>
        <v>#REF!</v>
      </c>
      <c r="Q18" s="5" t="e">
        <f>#REF!</f>
        <v>#REF!</v>
      </c>
      <c r="R18" s="5" t="e">
        <f>#REF!</f>
        <v>#REF!</v>
      </c>
    </row>
    <row r="19" spans="1:18" x14ac:dyDescent="0.25">
      <c r="A19" s="5"/>
      <c r="B19" s="5"/>
      <c r="C19" s="5"/>
      <c r="D19" s="5"/>
      <c r="E19" s="54"/>
      <c r="F19" s="5"/>
      <c r="G19" s="5"/>
      <c r="H19" s="5"/>
      <c r="I19" s="5"/>
      <c r="J19" s="5"/>
      <c r="K19" s="5"/>
      <c r="L19" s="5"/>
      <c r="M19" s="5"/>
      <c r="N19" s="5"/>
      <c r="O19" s="5"/>
      <c r="P19" s="5"/>
      <c r="Q19" s="5"/>
      <c r="R19" s="5"/>
    </row>
    <row r="20" spans="1:18" x14ac:dyDescent="0.25">
      <c r="A20" s="5"/>
      <c r="B20" s="5"/>
      <c r="C20" s="5"/>
      <c r="D20" s="5"/>
      <c r="E20" s="54"/>
      <c r="F20" s="5"/>
      <c r="G20" s="5"/>
      <c r="H20" s="5"/>
      <c r="I20" s="5"/>
      <c r="J20" s="5"/>
      <c r="K20" s="5"/>
      <c r="L20" s="5"/>
      <c r="M20" s="5"/>
      <c r="N20" s="5"/>
      <c r="O20" s="5"/>
      <c r="P20" s="5"/>
      <c r="Q20" s="5"/>
      <c r="R20" s="5"/>
    </row>
    <row r="21" spans="1:18" x14ac:dyDescent="0.25">
      <c r="A21" s="5"/>
      <c r="B21" s="5"/>
      <c r="C21" s="5"/>
      <c r="D21" s="5"/>
      <c r="E21" s="54"/>
      <c r="F21" s="5"/>
      <c r="G21" s="5"/>
      <c r="H21" s="5"/>
      <c r="I21" s="5"/>
      <c r="J21" s="5"/>
      <c r="K21" s="5"/>
      <c r="L21" s="5"/>
      <c r="M21" s="5"/>
      <c r="N21" s="5"/>
      <c r="O21" s="5"/>
      <c r="P21" s="5"/>
      <c r="Q21" s="5"/>
      <c r="R21" s="5"/>
    </row>
    <row r="22" spans="1:18" x14ac:dyDescent="0.25">
      <c r="A22" s="5"/>
      <c r="B22" s="5"/>
      <c r="C22" s="5"/>
      <c r="D22" s="5"/>
      <c r="E22" s="54"/>
      <c r="F22" s="5"/>
      <c r="G22" s="5"/>
      <c r="H22" s="5"/>
      <c r="I22" s="5"/>
      <c r="J22" s="5"/>
      <c r="K22" s="5"/>
      <c r="L22" s="5"/>
      <c r="M22" s="5"/>
      <c r="N22" s="5"/>
      <c r="O22" s="5"/>
      <c r="P22" s="5"/>
      <c r="Q22" s="5"/>
      <c r="R22" s="5"/>
    </row>
    <row r="23" spans="1:18" x14ac:dyDescent="0.25">
      <c r="A23" s="5"/>
      <c r="B23" s="5"/>
      <c r="C23" s="5"/>
      <c r="D23" s="5"/>
      <c r="E23" s="54"/>
      <c r="F23" s="5"/>
      <c r="G23" s="5"/>
      <c r="H23" s="5"/>
      <c r="I23" s="5"/>
      <c r="J23" s="5"/>
      <c r="K23" s="5"/>
      <c r="L23" s="5"/>
      <c r="M23" s="5"/>
      <c r="N23" s="5"/>
      <c r="O23" s="5"/>
      <c r="P23" s="5"/>
      <c r="Q23" s="5"/>
      <c r="R23" s="5"/>
    </row>
    <row r="24" spans="1:18" x14ac:dyDescent="0.25">
      <c r="A24" s="5"/>
      <c r="B24" s="5"/>
      <c r="C24" s="5"/>
      <c r="D24" s="5"/>
      <c r="E24" s="54"/>
      <c r="F24" s="5"/>
      <c r="G24" s="5"/>
      <c r="H24" s="5"/>
      <c r="I24" s="5"/>
      <c r="J24" s="5"/>
      <c r="K24" s="5"/>
      <c r="L24" s="5"/>
      <c r="M24" s="5"/>
      <c r="N24" s="5"/>
      <c r="O24" s="5"/>
      <c r="P24" s="5"/>
      <c r="Q24" s="5"/>
      <c r="R24" s="5"/>
    </row>
    <row r="25" spans="1:18" x14ac:dyDescent="0.25">
      <c r="A25" s="5"/>
      <c r="B25" s="5"/>
      <c r="C25" s="5"/>
      <c r="D25" s="5"/>
      <c r="E25" s="54"/>
      <c r="F25" s="5"/>
      <c r="G25" s="5"/>
      <c r="H25" s="5"/>
      <c r="I25" s="5"/>
      <c r="J25" s="5"/>
      <c r="K25" s="5"/>
      <c r="L25" s="5"/>
      <c r="M25" s="5"/>
      <c r="N25" s="5"/>
      <c r="O25" s="5"/>
      <c r="P25" s="5"/>
      <c r="Q25" s="5"/>
      <c r="R25" s="5"/>
    </row>
  </sheetData>
  <phoneticPr fontId="0" type="noConversion"/>
  <pageMargins left="0.5" right="0.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40"/>
  <sheetViews>
    <sheetView showGridLines="0" showZeros="0" tabSelected="1" view="pageBreakPreview" zoomScaleNormal="100" zoomScaleSheetLayoutView="100" workbookViewId="0">
      <selection activeCell="A3" sqref="A3:B3"/>
    </sheetView>
  </sheetViews>
  <sheetFormatPr defaultRowHeight="13.2" x14ac:dyDescent="0.25"/>
  <cols>
    <col min="1" max="1" width="10.44140625" style="6" customWidth="1"/>
    <col min="2" max="2" width="29.88671875" customWidth="1"/>
    <col min="4" max="4" width="8.5546875" style="1" customWidth="1"/>
    <col min="5" max="5" width="6.6640625" style="1" bestFit="1" customWidth="1"/>
    <col min="6" max="6" width="7.6640625" style="1" bestFit="1" customWidth="1"/>
    <col min="7" max="7" width="7.88671875" style="1" customWidth="1"/>
    <col min="8" max="8" width="7.5546875" style="1" customWidth="1"/>
    <col min="9" max="9" width="10" style="1" bestFit="1" customWidth="1"/>
    <col min="10" max="10" width="7.88671875" customWidth="1"/>
    <col min="11" max="11" width="9.33203125" style="2" customWidth="1"/>
    <col min="12" max="12" width="9.5546875" customWidth="1"/>
    <col min="13" max="13" width="17.109375" customWidth="1"/>
  </cols>
  <sheetData>
    <row r="1" spans="1:20" ht="21" customHeight="1" x14ac:dyDescent="0.5">
      <c r="A1" s="121" t="s">
        <v>84</v>
      </c>
      <c r="B1" s="121"/>
      <c r="C1" s="121"/>
      <c r="D1" s="121"/>
      <c r="E1" s="121"/>
      <c r="F1" s="121"/>
      <c r="G1" s="121"/>
      <c r="H1" s="121"/>
      <c r="I1" s="121"/>
      <c r="J1" s="121"/>
      <c r="K1" s="121"/>
      <c r="L1" s="121"/>
      <c r="M1" s="121"/>
    </row>
    <row r="2" spans="1:20" ht="21" customHeight="1" x14ac:dyDescent="0.65">
      <c r="A2" s="124" t="s">
        <v>95</v>
      </c>
      <c r="B2" s="124"/>
      <c r="C2" s="124"/>
      <c r="D2" s="124"/>
      <c r="E2" s="124"/>
      <c r="F2" s="124"/>
      <c r="G2" s="124"/>
      <c r="H2" s="124"/>
      <c r="I2" s="124"/>
      <c r="J2" s="124"/>
      <c r="K2" s="124"/>
      <c r="L2" s="124"/>
      <c r="M2" s="124"/>
      <c r="N2" s="4"/>
      <c r="O2" s="35"/>
      <c r="P2" s="3"/>
      <c r="Q2" s="3"/>
      <c r="R2" s="3"/>
    </row>
    <row r="3" spans="1:20" ht="22.5" customHeight="1" x14ac:dyDescent="0.25">
      <c r="A3" s="113"/>
      <c r="B3" s="113"/>
      <c r="C3" s="114"/>
      <c r="D3" s="114"/>
      <c r="E3" s="114"/>
      <c r="F3" s="114"/>
      <c r="G3" s="125" t="s">
        <v>32</v>
      </c>
      <c r="H3" s="125"/>
      <c r="I3" s="125"/>
      <c r="J3" s="125"/>
      <c r="L3" s="117"/>
      <c r="M3" s="118"/>
      <c r="O3" s="35"/>
      <c r="P3" s="36"/>
      <c r="Q3" s="35"/>
      <c r="R3" s="35"/>
    </row>
    <row r="4" spans="1:20" ht="13.5" customHeight="1" x14ac:dyDescent="0.25">
      <c r="A4" s="41" t="s">
        <v>49</v>
      </c>
      <c r="B4" s="42"/>
      <c r="C4" s="41" t="s">
        <v>51</v>
      </c>
      <c r="E4" s="24"/>
      <c r="F4" s="24"/>
      <c r="G4" s="125"/>
      <c r="H4" s="125"/>
      <c r="I4" s="125"/>
      <c r="J4" s="125"/>
      <c r="L4" s="44" t="s">
        <v>30</v>
      </c>
      <c r="O4" s="35"/>
      <c r="P4" s="37"/>
      <c r="Q4" s="35"/>
      <c r="R4" s="35"/>
    </row>
    <row r="5" spans="1:20" ht="19.5" customHeight="1" x14ac:dyDescent="0.25">
      <c r="A5" s="115"/>
      <c r="B5" s="116"/>
      <c r="C5" s="120"/>
      <c r="D5" s="120"/>
      <c r="E5" s="120"/>
      <c r="F5" s="120"/>
      <c r="G5" s="125"/>
      <c r="H5" s="125"/>
      <c r="I5" s="125"/>
      <c r="J5" s="125"/>
      <c r="L5" s="119"/>
      <c r="M5" s="119"/>
      <c r="O5" s="38"/>
      <c r="P5" s="39"/>
      <c r="Q5" s="27"/>
      <c r="R5" s="27"/>
    </row>
    <row r="6" spans="1:20" ht="15.75" customHeight="1" x14ac:dyDescent="0.25">
      <c r="A6" s="127" t="s">
        <v>50</v>
      </c>
      <c r="B6" s="127"/>
      <c r="C6" s="43" t="s">
        <v>52</v>
      </c>
      <c r="E6" s="22"/>
      <c r="F6" s="22"/>
      <c r="G6" s="126"/>
      <c r="H6" s="126"/>
      <c r="I6" s="126"/>
      <c r="J6" s="126"/>
      <c r="K6" s="25"/>
      <c r="L6" s="45" t="s">
        <v>53</v>
      </c>
      <c r="M6" s="26"/>
      <c r="O6" s="5"/>
      <c r="P6" s="5"/>
      <c r="Q6" s="5"/>
      <c r="R6" s="5"/>
    </row>
    <row r="7" spans="1:20" ht="19.5" customHeight="1" x14ac:dyDescent="0.25">
      <c r="A7" s="128" t="s">
        <v>30</v>
      </c>
      <c r="B7" s="122" t="s">
        <v>36</v>
      </c>
      <c r="C7" s="132" t="s">
        <v>37</v>
      </c>
      <c r="D7" s="134"/>
      <c r="E7" s="132" t="s">
        <v>47</v>
      </c>
      <c r="F7" s="133"/>
      <c r="G7" s="134"/>
      <c r="H7" s="130" t="s">
        <v>48</v>
      </c>
      <c r="I7" s="130" t="s">
        <v>43</v>
      </c>
      <c r="J7" s="23" t="s">
        <v>85</v>
      </c>
      <c r="K7" s="65">
        <v>0.67</v>
      </c>
      <c r="L7" s="122" t="s">
        <v>46</v>
      </c>
      <c r="M7" s="122" t="s">
        <v>31</v>
      </c>
    </row>
    <row r="8" spans="1:20" ht="14.25" customHeight="1" x14ac:dyDescent="0.25">
      <c r="A8" s="129"/>
      <c r="B8" s="123"/>
      <c r="C8" s="86" t="s">
        <v>38</v>
      </c>
      <c r="D8" s="87" t="s">
        <v>39</v>
      </c>
      <c r="E8" s="83" t="s">
        <v>40</v>
      </c>
      <c r="F8" s="83" t="s">
        <v>41</v>
      </c>
      <c r="G8" s="83" t="s">
        <v>42</v>
      </c>
      <c r="H8" s="131"/>
      <c r="I8" s="131"/>
      <c r="J8" s="88" t="s">
        <v>44</v>
      </c>
      <c r="K8" s="89" t="s">
        <v>45</v>
      </c>
      <c r="L8" s="123"/>
      <c r="M8" s="123"/>
    </row>
    <row r="9" spans="1:20" ht="13.8" x14ac:dyDescent="0.3">
      <c r="A9" s="96"/>
      <c r="B9" s="97"/>
      <c r="C9" s="98"/>
      <c r="D9" s="98"/>
      <c r="E9" s="99"/>
      <c r="F9" s="99"/>
      <c r="G9" s="99"/>
      <c r="H9" s="99">
        <v>0</v>
      </c>
      <c r="I9" s="99"/>
      <c r="J9" s="99"/>
      <c r="K9" s="100">
        <f t="shared" ref="K9:K18" si="0">J9*$K$7</f>
        <v>0</v>
      </c>
      <c r="L9" s="100">
        <f>E9+F9+G9+H9+I9+K9</f>
        <v>0</v>
      </c>
      <c r="M9" s="101"/>
    </row>
    <row r="10" spans="1:20" s="4" customFormat="1" ht="13.8" x14ac:dyDescent="0.3">
      <c r="A10" s="70"/>
      <c r="B10" s="71"/>
      <c r="C10" s="72"/>
      <c r="D10" s="72"/>
      <c r="E10" s="73"/>
      <c r="F10" s="73"/>
      <c r="G10" s="73"/>
      <c r="H10" s="73">
        <v>0</v>
      </c>
      <c r="I10" s="73"/>
      <c r="J10" s="73"/>
      <c r="K10" s="74">
        <f t="shared" si="0"/>
        <v>0</v>
      </c>
      <c r="L10" s="74">
        <f t="shared" ref="L10:L18" si="1">E10+F10+G10+H10+I10+K10</f>
        <v>0</v>
      </c>
      <c r="M10" s="75"/>
    </row>
    <row r="11" spans="1:20" s="4" customFormat="1" ht="13.8" x14ac:dyDescent="0.3">
      <c r="A11" s="70"/>
      <c r="B11" s="71"/>
      <c r="C11" s="72"/>
      <c r="D11" s="72"/>
      <c r="E11" s="73"/>
      <c r="F11" s="73"/>
      <c r="G11" s="73"/>
      <c r="H11" s="73"/>
      <c r="I11" s="73"/>
      <c r="J11" s="73"/>
      <c r="K11" s="74">
        <f>J11*$K$7</f>
        <v>0</v>
      </c>
      <c r="L11" s="74">
        <f>E11+F11+G11+H11+I11+K11</f>
        <v>0</v>
      </c>
      <c r="M11" s="75"/>
    </row>
    <row r="12" spans="1:20" s="4" customFormat="1" ht="13.8" x14ac:dyDescent="0.3">
      <c r="A12" s="70"/>
      <c r="B12" s="71"/>
      <c r="C12" s="72"/>
      <c r="D12" s="72"/>
      <c r="E12" s="73"/>
      <c r="F12" s="73"/>
      <c r="G12" s="73"/>
      <c r="H12" s="73"/>
      <c r="I12" s="73"/>
      <c r="J12" s="73"/>
      <c r="K12" s="74">
        <f>J12*$K$7</f>
        <v>0</v>
      </c>
      <c r="L12" s="74">
        <f>E12+F12+G12+H12+I12+K12</f>
        <v>0</v>
      </c>
      <c r="M12" s="75"/>
    </row>
    <row r="13" spans="1:20" s="4" customFormat="1" ht="13.8" x14ac:dyDescent="0.3">
      <c r="A13" s="70"/>
      <c r="B13" s="71"/>
      <c r="C13" s="72"/>
      <c r="D13" s="72"/>
      <c r="E13" s="73"/>
      <c r="F13" s="73"/>
      <c r="G13" s="73"/>
      <c r="H13" s="73"/>
      <c r="I13" s="73"/>
      <c r="J13" s="73"/>
      <c r="K13" s="74">
        <f>J13*$K$7</f>
        <v>0</v>
      </c>
      <c r="L13" s="74">
        <f>E13+F13+G13+H13+I13+K13</f>
        <v>0</v>
      </c>
      <c r="M13" s="75"/>
    </row>
    <row r="14" spans="1:20" s="4" customFormat="1" ht="13.8" x14ac:dyDescent="0.3">
      <c r="A14" s="70"/>
      <c r="B14" s="71"/>
      <c r="C14" s="72"/>
      <c r="D14" s="72"/>
      <c r="E14" s="73"/>
      <c r="F14" s="73"/>
      <c r="G14" s="73"/>
      <c r="H14" s="73">
        <v>0</v>
      </c>
      <c r="I14" s="73"/>
      <c r="J14" s="73"/>
      <c r="K14" s="74">
        <f t="shared" si="0"/>
        <v>0</v>
      </c>
      <c r="L14" s="74">
        <f t="shared" si="1"/>
        <v>0</v>
      </c>
      <c r="M14" s="75"/>
    </row>
    <row r="15" spans="1:20" s="4" customFormat="1" ht="13.8" x14ac:dyDescent="0.3">
      <c r="A15" s="70"/>
      <c r="B15" s="71"/>
      <c r="C15" s="72"/>
      <c r="D15" s="72"/>
      <c r="E15" s="73"/>
      <c r="F15" s="73"/>
      <c r="G15" s="73"/>
      <c r="H15" s="73"/>
      <c r="I15" s="73"/>
      <c r="J15" s="73"/>
      <c r="K15" s="74">
        <f t="shared" si="0"/>
        <v>0</v>
      </c>
      <c r="L15" s="74">
        <f t="shared" si="1"/>
        <v>0</v>
      </c>
      <c r="M15" s="75"/>
      <c r="T15" s="4">
        <v>0</v>
      </c>
    </row>
    <row r="16" spans="1:20" s="4" customFormat="1" ht="13.8" x14ac:dyDescent="0.3">
      <c r="A16" s="85"/>
      <c r="B16" s="85"/>
      <c r="C16" s="72"/>
      <c r="D16" s="72"/>
      <c r="E16" s="73"/>
      <c r="F16" s="73"/>
      <c r="G16" s="73"/>
      <c r="H16" s="73">
        <v>0</v>
      </c>
      <c r="I16" s="73">
        <v>0</v>
      </c>
      <c r="J16" s="73"/>
      <c r="K16" s="74">
        <f t="shared" si="0"/>
        <v>0</v>
      </c>
      <c r="L16" s="74">
        <f>E16+F16+G16+H16+I16+K16</f>
        <v>0</v>
      </c>
      <c r="M16" s="75"/>
    </row>
    <row r="17" spans="1:13" s="14" customFormat="1" ht="13.8" x14ac:dyDescent="0.3">
      <c r="A17" s="76"/>
      <c r="B17" s="71"/>
      <c r="C17" s="72"/>
      <c r="D17" s="72"/>
      <c r="E17" s="73"/>
      <c r="F17" s="73"/>
      <c r="G17" s="73"/>
      <c r="H17" s="73"/>
      <c r="I17" s="73"/>
      <c r="J17" s="73"/>
      <c r="K17" s="74">
        <f t="shared" si="0"/>
        <v>0</v>
      </c>
      <c r="L17" s="74">
        <f t="shared" si="1"/>
        <v>0</v>
      </c>
      <c r="M17" s="75"/>
    </row>
    <row r="18" spans="1:13" s="14" customFormat="1" ht="13.8" x14ac:dyDescent="0.3">
      <c r="A18" s="76"/>
      <c r="B18" s="71"/>
      <c r="C18" s="72"/>
      <c r="D18" s="77"/>
      <c r="E18" s="73"/>
      <c r="F18" s="73"/>
      <c r="G18" s="73"/>
      <c r="H18" s="73"/>
      <c r="I18" s="73"/>
      <c r="J18" s="73"/>
      <c r="K18" s="74">
        <f t="shared" si="0"/>
        <v>0</v>
      </c>
      <c r="L18" s="74">
        <f t="shared" si="1"/>
        <v>0</v>
      </c>
      <c r="M18" s="75"/>
    </row>
    <row r="19" spans="1:13" s="14" customFormat="1" ht="13.8" x14ac:dyDescent="0.3">
      <c r="A19" s="76"/>
      <c r="B19" s="71"/>
      <c r="C19" s="72"/>
      <c r="D19" s="72"/>
      <c r="E19" s="73"/>
      <c r="F19" s="73"/>
      <c r="G19" s="73"/>
      <c r="H19" s="73"/>
      <c r="I19" s="73"/>
      <c r="J19" s="73"/>
      <c r="K19" s="74">
        <f t="shared" ref="K19:K26" si="2">J19*$K$7</f>
        <v>0</v>
      </c>
      <c r="L19" s="74">
        <f t="shared" ref="L19:L26" si="3">E19+F19+G19+H19+I19+K19</f>
        <v>0</v>
      </c>
      <c r="M19" s="75"/>
    </row>
    <row r="20" spans="1:13" s="4" customFormat="1" ht="13.8" x14ac:dyDescent="0.3">
      <c r="A20" s="76"/>
      <c r="B20" s="71"/>
      <c r="C20" s="72"/>
      <c r="D20" s="72"/>
      <c r="E20" s="73"/>
      <c r="F20" s="73"/>
      <c r="G20" s="73"/>
      <c r="H20" s="73"/>
      <c r="I20" s="73"/>
      <c r="J20" s="73"/>
      <c r="K20" s="74">
        <f t="shared" si="2"/>
        <v>0</v>
      </c>
      <c r="L20" s="74">
        <f t="shared" si="3"/>
        <v>0</v>
      </c>
      <c r="M20" s="75"/>
    </row>
    <row r="21" spans="1:13" s="4" customFormat="1" ht="13.8" x14ac:dyDescent="0.3">
      <c r="A21" s="76"/>
      <c r="B21" s="71"/>
      <c r="C21" s="72"/>
      <c r="D21" s="72"/>
      <c r="E21" s="73"/>
      <c r="F21" s="73"/>
      <c r="G21" s="73"/>
      <c r="H21" s="73"/>
      <c r="I21" s="73"/>
      <c r="J21" s="73"/>
      <c r="K21" s="74">
        <f t="shared" si="2"/>
        <v>0</v>
      </c>
      <c r="L21" s="74">
        <f t="shared" si="3"/>
        <v>0</v>
      </c>
      <c r="M21" s="75"/>
    </row>
    <row r="22" spans="1:13" ht="13.8" x14ac:dyDescent="0.3">
      <c r="A22" s="76"/>
      <c r="B22" s="71"/>
      <c r="C22" s="72"/>
      <c r="D22" s="72"/>
      <c r="E22" s="73"/>
      <c r="F22" s="73"/>
      <c r="G22" s="73"/>
      <c r="H22" s="73"/>
      <c r="I22" s="73"/>
      <c r="J22" s="73"/>
      <c r="K22" s="74">
        <f t="shared" si="2"/>
        <v>0</v>
      </c>
      <c r="L22" s="74">
        <f t="shared" si="3"/>
        <v>0</v>
      </c>
      <c r="M22" s="75"/>
    </row>
    <row r="23" spans="1:13" ht="13.8" x14ac:dyDescent="0.3">
      <c r="A23" s="76"/>
      <c r="B23" s="71"/>
      <c r="C23" s="72"/>
      <c r="D23" s="72"/>
      <c r="E23" s="73"/>
      <c r="F23" s="73"/>
      <c r="G23" s="73"/>
      <c r="H23" s="73"/>
      <c r="I23" s="73"/>
      <c r="J23" s="73"/>
      <c r="K23" s="74">
        <f t="shared" si="2"/>
        <v>0</v>
      </c>
      <c r="L23" s="74">
        <f t="shared" si="3"/>
        <v>0</v>
      </c>
      <c r="M23" s="75"/>
    </row>
    <row r="24" spans="1:13" ht="13.8" x14ac:dyDescent="0.3">
      <c r="A24" s="76"/>
      <c r="B24" s="71"/>
      <c r="C24" s="72"/>
      <c r="D24" s="72"/>
      <c r="E24" s="73"/>
      <c r="F24" s="73"/>
      <c r="G24" s="73"/>
      <c r="H24" s="73"/>
      <c r="I24" s="73"/>
      <c r="J24" s="73"/>
      <c r="K24" s="74">
        <f t="shared" si="2"/>
        <v>0</v>
      </c>
      <c r="L24" s="74">
        <f t="shared" si="3"/>
        <v>0</v>
      </c>
      <c r="M24" s="75"/>
    </row>
    <row r="25" spans="1:13" ht="13.8" x14ac:dyDescent="0.3">
      <c r="A25" s="76"/>
      <c r="B25" s="71"/>
      <c r="C25" s="72"/>
      <c r="D25" s="72"/>
      <c r="E25" s="73"/>
      <c r="F25" s="73"/>
      <c r="G25" s="73"/>
      <c r="H25" s="73"/>
      <c r="I25" s="73"/>
      <c r="J25" s="73"/>
      <c r="K25" s="74">
        <f t="shared" si="2"/>
        <v>0</v>
      </c>
      <c r="L25" s="74">
        <f t="shared" si="3"/>
        <v>0</v>
      </c>
      <c r="M25" s="75"/>
    </row>
    <row r="26" spans="1:13" ht="14.4" thickBot="1" x14ac:dyDescent="0.35">
      <c r="A26" s="90"/>
      <c r="B26" s="91"/>
      <c r="C26" s="92"/>
      <c r="D26" s="92"/>
      <c r="E26" s="93"/>
      <c r="F26" s="93"/>
      <c r="G26" s="93"/>
      <c r="H26" s="93"/>
      <c r="I26" s="93"/>
      <c r="J26" s="93"/>
      <c r="K26" s="84">
        <f t="shared" si="2"/>
        <v>0</v>
      </c>
      <c r="L26" s="94">
        <f t="shared" si="3"/>
        <v>0</v>
      </c>
      <c r="M26" s="95"/>
    </row>
    <row r="27" spans="1:13" ht="14.4" thickBot="1" x14ac:dyDescent="0.3">
      <c r="A27" s="50"/>
      <c r="B27" s="51"/>
      <c r="C27" s="52"/>
      <c r="D27" s="53" t="s">
        <v>54</v>
      </c>
      <c r="E27" s="16">
        <f t="shared" ref="E27:K27" si="4">SUM(E9:E26)</f>
        <v>0</v>
      </c>
      <c r="F27" s="16">
        <f t="shared" si="4"/>
        <v>0</v>
      </c>
      <c r="G27" s="16">
        <f t="shared" si="4"/>
        <v>0</v>
      </c>
      <c r="H27" s="16">
        <f t="shared" si="4"/>
        <v>0</v>
      </c>
      <c r="I27" s="16">
        <f t="shared" si="4"/>
        <v>0</v>
      </c>
      <c r="J27" s="17">
        <f t="shared" si="4"/>
        <v>0</v>
      </c>
      <c r="K27" s="48">
        <f t="shared" si="4"/>
        <v>0</v>
      </c>
      <c r="L27" s="68">
        <f>E27+F27+G27+H27+I27+K27</f>
        <v>0</v>
      </c>
      <c r="M27" s="49" t="s">
        <v>64</v>
      </c>
    </row>
    <row r="29" spans="1:13" x14ac:dyDescent="0.25">
      <c r="A29" s="138" t="s">
        <v>55</v>
      </c>
      <c r="B29" s="139"/>
      <c r="C29" s="139"/>
      <c r="D29" s="139"/>
      <c r="E29" s="140"/>
      <c r="G29" s="30" t="s">
        <v>59</v>
      </c>
    </row>
    <row r="30" spans="1:13" x14ac:dyDescent="0.25">
      <c r="A30" s="138"/>
      <c r="B30" s="140"/>
      <c r="C30" s="141" t="s">
        <v>65</v>
      </c>
      <c r="D30" s="142"/>
      <c r="E30" s="143"/>
      <c r="G30" s="40" t="s">
        <v>30</v>
      </c>
      <c r="H30" s="40" t="s">
        <v>60</v>
      </c>
      <c r="I30" s="135" t="s">
        <v>61</v>
      </c>
      <c r="J30" s="136"/>
      <c r="K30" s="136"/>
      <c r="L30" s="137"/>
    </row>
    <row r="31" spans="1:13" x14ac:dyDescent="0.25">
      <c r="A31" s="108" t="s">
        <v>56</v>
      </c>
      <c r="B31" s="109"/>
      <c r="C31" s="110"/>
      <c r="D31" s="111"/>
      <c r="E31" s="112"/>
      <c r="F31" s="21"/>
      <c r="G31" s="78"/>
      <c r="H31" s="79"/>
      <c r="I31" s="105"/>
      <c r="J31" s="106"/>
      <c r="K31" s="106"/>
      <c r="L31" s="107"/>
      <c r="M31" s="4"/>
    </row>
    <row r="32" spans="1:13" ht="12" customHeight="1" x14ac:dyDescent="0.25">
      <c r="A32" s="108" t="s">
        <v>57</v>
      </c>
      <c r="B32" s="109"/>
      <c r="C32" s="110"/>
      <c r="D32" s="111"/>
      <c r="E32" s="112"/>
      <c r="F32" s="21"/>
      <c r="G32" s="80"/>
      <c r="H32" s="81"/>
      <c r="I32" s="105"/>
      <c r="J32" s="106"/>
      <c r="K32" s="106"/>
      <c r="L32" s="107"/>
      <c r="M32" s="20"/>
    </row>
    <row r="33" spans="1:13" ht="12.75" customHeight="1" x14ac:dyDescent="0.25">
      <c r="A33" s="108" t="s">
        <v>58</v>
      </c>
      <c r="B33" s="109"/>
      <c r="C33" s="110"/>
      <c r="D33" s="111"/>
      <c r="E33" s="112"/>
      <c r="F33" s="18"/>
      <c r="G33" s="82"/>
      <c r="H33" s="82"/>
      <c r="I33" s="105"/>
      <c r="J33" s="106"/>
      <c r="K33" s="106"/>
      <c r="L33" s="107"/>
      <c r="M33" s="20"/>
    </row>
    <row r="34" spans="1:13" ht="12.75" customHeight="1" x14ac:dyDescent="0.25">
      <c r="A34" s="33"/>
      <c r="B34" s="33"/>
      <c r="C34" s="34"/>
      <c r="D34" s="34"/>
      <c r="E34" s="34"/>
      <c r="F34" s="18"/>
      <c r="G34" s="31"/>
      <c r="H34" s="31"/>
      <c r="I34" s="32"/>
      <c r="J34" s="32"/>
      <c r="K34" s="32"/>
      <c r="L34" s="32"/>
      <c r="M34" s="20"/>
    </row>
    <row r="35" spans="1:13" ht="12.75" customHeight="1" x14ac:dyDescent="0.25">
      <c r="A35" s="69"/>
      <c r="B35" s="33" t="s">
        <v>62</v>
      </c>
      <c r="C35" s="104"/>
      <c r="D35" s="104"/>
      <c r="E35" s="104"/>
      <c r="F35" s="18"/>
      <c r="G35" s="31"/>
      <c r="H35" s="31" t="s">
        <v>63</v>
      </c>
      <c r="I35" s="32"/>
      <c r="J35" s="32"/>
      <c r="K35" s="102"/>
      <c r="L35" s="103"/>
      <c r="M35" s="103"/>
    </row>
    <row r="36" spans="1:13" ht="12.75" customHeight="1" x14ac:dyDescent="0.25">
      <c r="A36" s="46"/>
      <c r="B36" s="47"/>
      <c r="C36" s="4"/>
      <c r="D36" s="18"/>
      <c r="E36" s="18"/>
      <c r="F36" s="18"/>
      <c r="G36" s="28"/>
      <c r="H36" s="28"/>
      <c r="I36" s="28"/>
      <c r="J36" s="29"/>
      <c r="K36" s="20"/>
      <c r="L36" s="20"/>
      <c r="M36" s="20"/>
    </row>
    <row r="37" spans="1:13" ht="12.75" customHeight="1" x14ac:dyDescent="0.25"/>
    <row r="38" spans="1:13" ht="12.75" customHeight="1" x14ac:dyDescent="0.25"/>
    <row r="39" spans="1:13" ht="12.75" customHeight="1" x14ac:dyDescent="0.25"/>
    <row r="40" spans="1:13" ht="17.25" customHeight="1" x14ac:dyDescent="0.25"/>
  </sheetData>
  <mergeCells count="33">
    <mergeCell ref="I31:L31"/>
    <mergeCell ref="E7:G7"/>
    <mergeCell ref="C7:D7"/>
    <mergeCell ref="I30:L30"/>
    <mergeCell ref="A29:E29"/>
    <mergeCell ref="C30:E30"/>
    <mergeCell ref="C31:E31"/>
    <mergeCell ref="A30:B30"/>
    <mergeCell ref="A31:B31"/>
    <mergeCell ref="A1:M1"/>
    <mergeCell ref="M7:M8"/>
    <mergeCell ref="A2:M2"/>
    <mergeCell ref="G3:J6"/>
    <mergeCell ref="A6:B6"/>
    <mergeCell ref="A7:A8"/>
    <mergeCell ref="B7:B8"/>
    <mergeCell ref="L7:L8"/>
    <mergeCell ref="I7:I8"/>
    <mergeCell ref="H7:H8"/>
    <mergeCell ref="A3:B3"/>
    <mergeCell ref="C3:F3"/>
    <mergeCell ref="A5:B5"/>
    <mergeCell ref="L3:M3"/>
    <mergeCell ref="L5:M5"/>
    <mergeCell ref="C5:F5"/>
    <mergeCell ref="K35:M35"/>
    <mergeCell ref="C35:E35"/>
    <mergeCell ref="I32:L32"/>
    <mergeCell ref="I33:L33"/>
    <mergeCell ref="A32:B32"/>
    <mergeCell ref="C32:E32"/>
    <mergeCell ref="A33:B33"/>
    <mergeCell ref="C33:E33"/>
  </mergeCells>
  <phoneticPr fontId="0" type="noConversion"/>
  <printOptions horizontalCentered="1" verticalCentered="1"/>
  <pageMargins left="0.5" right="0.5" top="0.5" bottom="0.5" header="0.5" footer="0.5"/>
  <pageSetup scale="92"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Calculations</vt:lpstr>
      <vt:lpstr>Mileage Chart</vt:lpstr>
      <vt:lpstr>MILEAGE</vt:lpstr>
      <vt:lpstr>MILEAGE!Print_Area</vt:lpstr>
    </vt:vector>
  </TitlesOfParts>
  <Company>Battle Ground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Williams</dc:creator>
  <cp:lastModifiedBy>Galloway, Nicole</cp:lastModifiedBy>
  <cp:lastPrinted>2021-12-17T18:50:29Z</cp:lastPrinted>
  <dcterms:created xsi:type="dcterms:W3CDTF">2000-10-27T18:30:20Z</dcterms:created>
  <dcterms:modified xsi:type="dcterms:W3CDTF">2023-12-19T18:17:32Z</dcterms:modified>
</cp:coreProperties>
</file>